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Franck Nzira\Documents\Preparation valuidation 2021_2022\Documents soumis à la validation\"/>
    </mc:Choice>
  </mc:AlternateContent>
  <bookViews>
    <workbookView xWindow="0" yWindow="0" windowWidth="23040" windowHeight="8784" firstSheet="8" activeTab="11"/>
  </bookViews>
  <sheets>
    <sheet name="Introduction" sheetId="32" r:id="rId1"/>
    <sheet name="À propos de" sheetId="30" r:id="rId2"/>
    <sheet name="2.1" sheetId="1" r:id="rId3"/>
    <sheet name="2.2" sheetId="2" r:id="rId4"/>
    <sheet name="2.3" sheetId="3" r:id="rId5"/>
    <sheet name="2.4" sheetId="33" r:id="rId6"/>
    <sheet name="2.5" sheetId="5" r:id="rId7"/>
    <sheet name="2.6" sheetId="6" r:id="rId8"/>
    <sheet name="3.1" sheetId="34" r:id="rId9"/>
    <sheet name="3.2" sheetId="8" r:id="rId10"/>
    <sheet name="3.3" sheetId="9" r:id="rId11"/>
    <sheet name="4.1" sheetId="10" r:id="rId12"/>
    <sheet name="4.1 – Entités déclarantes" sheetId="26" r:id="rId13"/>
    <sheet name="4.1 - Gouvernement" sheetId="27" r:id="rId14"/>
    <sheet name="#4.1 – Entreprise"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over">#REF!</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0">[1]!Table10[Revenue value]</definedName>
    <definedName name="Total_reconciled">#REF!</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#REF!</definedName>
    <definedName name="_xlnm.Print_Area" localSheetId="2">'2.1'!$A$1:$J$23</definedName>
    <definedName name="_xlnm.Print_Area" localSheetId="3">'2.2'!$A$1:$J$27</definedName>
    <definedName name="_xlnm.Print_Area" localSheetId="4">'2.3'!$A$1:$J$27</definedName>
    <definedName name="_xlnm.Print_Area" localSheetId="5">'2.4'!$A$1:$J$27</definedName>
    <definedName name="_xlnm.Print_Area" localSheetId="6">'2.5'!$A$1:$J$41</definedName>
    <definedName name="_xlnm.Print_Area" localSheetId="7">'2.6'!$A$1:$J$25</definedName>
    <definedName name="_xlnm.Print_Area" localSheetId="9">'3.2'!$A$1:$J$34</definedName>
    <definedName name="_xlnm.Print_Area" localSheetId="10">'3.3'!$A$1:$J$21</definedName>
    <definedName name="_xlnm.Print_Area" localSheetId="11">'4.1'!$A$1:$J$20</definedName>
    <definedName name="_xlnm.Print_Area" localSheetId="15">'4.2'!$A$1:$J$29</definedName>
    <definedName name="_xlnm.Print_Area" localSheetId="17">'4.4'!$A$1:$J$15</definedName>
    <definedName name="_xlnm.Print_Area" localSheetId="18">'4.5'!$A$1:$J$23</definedName>
    <definedName name="_xlnm.Print_Area" localSheetId="19">'4.6'!$A$1:$J$15</definedName>
    <definedName name="_xlnm.Print_Area" localSheetId="1">'À propos de'!$C$2:$G$104</definedName>
    <definedName name="_xlnm.Print_Area" localSheetId="0">Introduction!$A$1:$G$38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4" l="1"/>
  <c r="J89" i="27" l="1"/>
  <c r="J1030" i="28" l="1"/>
  <c r="H1032" i="28" l="1"/>
  <c r="I91" i="27"/>
  <c r="G74" i="30" l="1"/>
  <c r="B1028" i="28"/>
  <c r="J1032" i="28"/>
  <c r="J104" i="27"/>
  <c r="J91" i="27"/>
  <c r="E87" i="27"/>
  <c r="D87" i="27"/>
  <c r="C87" i="27"/>
  <c r="B87"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I123" i="26"/>
  <c r="I122" i="26"/>
  <c r="I121" i="26"/>
  <c r="F12" i="25"/>
  <c r="H12" i="25" s="1"/>
  <c r="F22" i="24"/>
  <c r="H22" i="24" s="1"/>
  <c r="F15" i="23"/>
  <c r="H15" i="23" s="1"/>
  <c r="F9" i="23"/>
  <c r="H9" i="23" s="1"/>
  <c r="F7" i="21"/>
  <c r="H7" i="21" s="1"/>
  <c r="F21" i="20"/>
  <c r="H21" i="20" s="1"/>
  <c r="F15" i="18"/>
  <c r="H15" i="18" s="1"/>
  <c r="F13" i="18"/>
  <c r="H13" i="18" s="1"/>
  <c r="F7" i="17"/>
  <c r="H7" i="17" s="1"/>
  <c r="F23" i="11"/>
  <c r="H23" i="11" s="1"/>
  <c r="F22" i="11"/>
  <c r="H22" i="11" s="1"/>
  <c r="F10" i="11"/>
  <c r="H10" i="11" s="1"/>
  <c r="F9" i="11"/>
  <c r="H9" i="11" s="1"/>
  <c r="B21" i="11"/>
  <c r="B19" i="11"/>
  <c r="B17" i="11"/>
</calcChain>
</file>

<file path=xl/comments1.xml><?xml version="1.0" encoding="utf-8"?>
<comments xmlns="http://schemas.openxmlformats.org/spreadsheetml/2006/main">
  <authors>
    <author>Franck Nzira</author>
  </authors>
  <commentList>
    <comment ref="K7" authorId="0" shapeId="0">
      <text>
        <r>
          <rPr>
            <b/>
            <sz val="9"/>
            <color indexed="81"/>
            <rFont val="Tahoma"/>
            <family val="2"/>
          </rPr>
          <t>Franck Nzira:</t>
        </r>
        <r>
          <rPr>
            <sz val="9"/>
            <color indexed="81"/>
            <rFont val="Tahoma"/>
            <family val="2"/>
          </rPr>
          <t xml:space="preserve">
commentaire pris en compte</t>
        </r>
      </text>
    </comment>
  </commentList>
</comments>
</file>

<file path=xl/comments2.xml><?xml version="1.0" encoding="utf-8"?>
<comments xmlns="http://schemas.openxmlformats.org/spreadsheetml/2006/main">
  <authors>
    <author>Franck Nzira</author>
  </authors>
  <commentList>
    <comment ref="K21" authorId="0" shapeId="0">
      <text>
        <r>
          <rPr>
            <b/>
            <sz val="9"/>
            <color indexed="81"/>
            <rFont val="Tahoma"/>
            <family val="2"/>
          </rPr>
          <t>Franck Nzira:</t>
        </r>
        <r>
          <rPr>
            <sz val="9"/>
            <color indexed="81"/>
            <rFont val="Tahoma"/>
            <family val="2"/>
          </rPr>
          <t xml:space="preserve">
commentaire rencontré</t>
        </r>
      </text>
    </comment>
  </commentList>
</comments>
</file>

<file path=xl/comments3.xml><?xml version="1.0" encoding="utf-8"?>
<comments xmlns="http://schemas.openxmlformats.org/spreadsheetml/2006/main">
  <authors>
    <author>Franck Nzira</author>
  </authors>
  <commentList>
    <comment ref="K7" authorId="0" shapeId="0">
      <text>
        <r>
          <rPr>
            <b/>
            <sz val="9"/>
            <color indexed="81"/>
            <rFont val="Tahoma"/>
            <family val="2"/>
          </rPr>
          <t>Franck Nzira:</t>
        </r>
        <r>
          <rPr>
            <sz val="9"/>
            <color indexed="81"/>
            <rFont val="Tahoma"/>
            <family val="2"/>
          </rPr>
          <t xml:space="preserve">
commentaires pris en compte</t>
        </r>
      </text>
    </comment>
  </commentList>
</comments>
</file>

<file path=xl/sharedStrings.xml><?xml version="1.0" encoding="utf-8"?>
<sst xmlns="http://schemas.openxmlformats.org/spreadsheetml/2006/main" count="11507" uniqueCount="1319">
  <si>
    <t>Rempli le :</t>
  </si>
  <si>
    <t>Approuvé par le groupe multipartite le :</t>
  </si>
  <si>
    <t>2021-MM-JJ</t>
  </si>
  <si>
    <t>Modèle de cartographie de la transparence pour les divulgations ITIE - REPUBLIQUE DEMOCRATIQUE DU CONGO exercise 2018, 2019, 1er SEMESTRE 2020</t>
  </si>
  <si>
    <r>
      <t>Version 1.1 du 1</t>
    </r>
    <r>
      <rPr>
        <i/>
        <vertAlign val="superscript"/>
        <sz val="11"/>
        <rFont val="Franklin Gothic Book"/>
        <family val="2"/>
      </rPr>
      <t>er</t>
    </r>
    <r>
      <rPr>
        <i/>
        <sz val="11"/>
        <rFont val="Franklin Gothic Book"/>
        <family val="2"/>
      </rPr>
      <t xml:space="preserve"> janvier 2021</t>
    </r>
  </si>
  <si>
    <t>Remplir ce modèle de collecte de données de la Transparence aidera le groupe multipartite à se préparer à la Validation et est une exigence de la procédure de Validation ITIE 2021.</t>
  </si>
  <si>
    <t>Modalités de publication des données du Rapport ITIE :</t>
  </si>
  <si>
    <t>1. Utilisez un classeur Excel pour chaque exercice couvert. Si vos divulgations portent sur les secteurs pétrolier, gazier et minier, il est possible de les présenter dans un seul classeur.</t>
  </si>
  <si>
    <t>2. Remplissez l’ensemble du classeur.</t>
  </si>
  <si>
    <t>3. Cette fiche Transparence doit être soumise au Secrétariat international de l'ITIE avant le début de la Validation, en même temps que les modèles de collecte de données relatifs à l'engagement des parties prenantes et aux résultats et impacts. Envoyez-la à votre responsable pays au Secrétariat international.</t>
  </si>
  <si>
    <t xml:space="preserve">4. La fiche sera utilisée comme base pour la Validation du pays. Vous recevrez le dossier en retour avec des questions et des commentaires, à traiter dans le cadre du processus de Validation. </t>
  </si>
  <si>
    <r>
      <rPr>
        <b/>
        <sz val="11"/>
        <color theme="1"/>
        <rFont val="Franklin Gothic Book"/>
        <family val="2"/>
      </rPr>
      <t xml:space="preserve">Ce formulaire doit être </t>
    </r>
    <r>
      <rPr>
        <b/>
        <u/>
        <sz val="11"/>
        <color rgb="FF000000"/>
        <rFont val="Franklin Gothic Book"/>
        <family val="2"/>
      </rPr>
      <t>rempli dans son intégralité et publié</t>
    </r>
    <r>
      <rPr>
        <b/>
        <sz val="11"/>
        <color rgb="FF000000"/>
        <rFont val="Franklin Gothic Book"/>
        <family val="2"/>
      </rPr>
      <t xml:space="preserve"> pour chaque exercice couvert dans la déclaration ITIE.</t>
    </r>
  </si>
  <si>
    <t>Le Secrétariat international peut fournir des conseils et un soutien sur demande. Si vous avez des questions, veuillez contacter votre responsable de pays au Secrétariat international de l'ITIE.</t>
  </si>
  <si>
    <t>Les cellules en orange doivent être remplies avant la soumission</t>
  </si>
  <si>
    <t>Les cellules en bleu clair permettent d’indiquer des sources et/ou de saisir des commentaires</t>
  </si>
  <si>
    <t>Les cellules blanches ne nécessitent aucune action</t>
  </si>
  <si>
    <t>Les cellules en gris sont fournies à titre d’information.</t>
  </si>
  <si>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Divulgation</t>
    </r>
  </si>
  <si>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Options simples</t>
    </r>
  </si>
  <si>
    <t>Fiches de sous-exigences</t>
  </si>
  <si>
    <r>
      <rPr>
        <i/>
        <u/>
        <sz val="11"/>
        <color theme="1"/>
        <rFont val="Franklin Gothic Book"/>
        <family val="2"/>
      </rPr>
      <t>Oui, divulgation systématique </t>
    </r>
    <r>
      <rPr>
        <i/>
        <sz val="11"/>
        <color theme="1"/>
        <rFont val="Franklin Gothic Book"/>
        <family val="2"/>
      </rPr>
      <t>:</t>
    </r>
    <r>
      <rPr>
        <i/>
        <sz val="11"/>
        <color theme="1"/>
        <rFont val="Franklin Gothic Book"/>
        <family val="2"/>
      </rPr>
      <t xml:space="preserve"> </t>
    </r>
    <r>
      <rPr>
        <i/>
        <sz val="11"/>
        <color theme="1"/>
        <rFont val="Franklin Gothic Book"/>
        <family val="2"/>
      </rPr>
      <t>Si les agences gouvernementales ou les entreprises divulguent les données régulièrement et publiquement et que ces dernières sont fiables, veuillez sélectionner « Oui, divulgation systématique »</t>
    </r>
  </si>
  <si>
    <r>
      <rPr>
        <i/>
        <u/>
        <sz val="11"/>
        <color theme="1"/>
        <rFont val="Franklin Gothic Book"/>
        <family val="2"/>
      </rPr>
      <t>Oui</t>
    </r>
    <r>
      <rPr>
        <i/>
        <sz val="11"/>
        <color theme="1"/>
        <rFont val="Franklin Gothic Book"/>
        <family val="2"/>
      </rPr>
      <t> : Tous les aspects de la question ont fait l’objet d’une réponse/couverture.</t>
    </r>
  </si>
  <si>
    <r>
      <rPr>
        <i/>
        <u/>
        <sz val="11"/>
        <color theme="1"/>
        <rFont val="Franklin Gothic Book"/>
        <family val="2"/>
      </rPr>
      <t xml:space="preserve">Objectifs sous-jacents </t>
    </r>
    <r>
      <rPr>
        <i/>
        <sz val="11"/>
        <color theme="1"/>
        <rFont val="Franklin Gothic Book"/>
        <family val="2"/>
      </rPr>
      <t>: Le GMP doit évaluer si le pays répond à l'objectif sous-jacent de l'exigence</t>
    </r>
  </si>
  <si>
    <r>
      <rPr>
        <i/>
        <u/>
        <sz val="11"/>
        <color theme="1"/>
        <rFont val="Franklin Gothic Book"/>
        <family val="2"/>
      </rPr>
      <t>Oui, par le biais de la déclaration ITIE </t>
    </r>
    <r>
      <rPr>
        <i/>
        <sz val="11"/>
        <color theme="1"/>
        <rFont val="Franklin Gothic Book"/>
        <family val="2"/>
      </rPr>
      <t>:</t>
    </r>
    <r>
      <rPr>
        <i/>
        <sz val="11"/>
        <color theme="1"/>
        <rFont val="Franklin Gothic Book"/>
        <family val="2"/>
      </rPr>
      <t xml:space="preserve"> </t>
    </r>
    <r>
      <rPr>
        <i/>
        <sz val="11"/>
        <color theme="1"/>
        <rFont val="Franklin Gothic Book"/>
        <family val="2"/>
      </rPr>
      <t>Si le Rapport ITIE couvre des lacunes de données dans les divulgations du gouvernement ou des entreprises, veuillez sélectionner « Oui, dans le Rapport ITIE ».</t>
    </r>
  </si>
  <si>
    <r>
      <t>Partiellement :</t>
    </r>
    <r>
      <rPr>
        <i/>
        <sz val="11"/>
        <color theme="1"/>
        <rFont val="Franklin Gothic Book"/>
        <family val="2"/>
      </rPr>
      <t xml:space="preserve"> Certains aspects de la question ont fait l’objet d’une réponse/couverture.</t>
    </r>
  </si>
  <si>
    <r>
      <rPr>
        <i/>
        <u/>
        <sz val="11"/>
        <color theme="1"/>
        <rFont val="Franklin Gothic Book"/>
        <family val="2"/>
      </rPr>
      <t>Si une exigence n'est pas applicable</t>
    </r>
    <r>
      <rPr>
        <i/>
        <sz val="11"/>
        <color theme="1"/>
        <rFont val="Franklin Gothic Book"/>
        <family val="2"/>
      </rPr>
      <t xml:space="preserve">, le GMP doit inclure la référence au document (procès-verbal du GMP) où la non-applicabilité est déterminée. </t>
    </r>
  </si>
  <si>
    <r>
      <rPr>
        <i/>
        <u/>
        <sz val="11"/>
        <color theme="1"/>
        <rFont val="Franklin Gothic Book"/>
        <family val="2"/>
      </rPr>
      <t>Non disponible </t>
    </r>
    <r>
      <rPr>
        <i/>
        <sz val="11"/>
        <color theme="1"/>
        <rFont val="Franklin Gothic Book"/>
        <family val="2"/>
      </rPr>
      <t>:</t>
    </r>
    <r>
      <rPr>
        <i/>
        <sz val="11"/>
        <color theme="1"/>
        <rFont val="Franklin Gothic Book"/>
        <family val="2"/>
      </rPr>
      <t xml:space="preserve"> </t>
    </r>
    <r>
      <rPr>
        <i/>
        <sz val="11"/>
        <color theme="1"/>
        <rFont val="Franklin Gothic Book"/>
        <family val="2"/>
      </rPr>
      <t>Les données s’appliquent dans le pays, mais aucune donnée ni aucune information n’est disponible.</t>
    </r>
  </si>
  <si>
    <r>
      <rPr>
        <i/>
        <u/>
        <sz val="11"/>
        <color theme="1"/>
        <rFont val="Franklin Gothic Book"/>
        <family val="2"/>
      </rPr>
      <t>Non</t>
    </r>
    <r>
      <rPr>
        <i/>
        <sz val="11"/>
        <color theme="1"/>
        <rFont val="Franklin Gothic Book"/>
        <family val="2"/>
      </rPr>
      <t> :</t>
    </r>
    <r>
      <rPr>
        <i/>
        <sz val="11"/>
        <color theme="1"/>
        <rFont val="Franklin Gothic Book"/>
        <family val="2"/>
      </rPr>
      <t xml:space="preserve"> </t>
    </r>
    <r>
      <rPr>
        <i/>
        <sz val="11"/>
        <color theme="1"/>
        <rFont val="Franklin Gothic Book"/>
        <family val="2"/>
      </rPr>
      <t>Aucune information n’est couverte.</t>
    </r>
  </si>
  <si>
    <r>
      <rPr>
        <i/>
        <u/>
        <sz val="11"/>
        <color theme="1"/>
        <rFont val="Franklin Gothic Book"/>
        <family val="2"/>
      </rPr>
      <t>Sans objet :</t>
    </r>
    <r>
      <rPr>
        <i/>
        <u/>
        <sz val="11"/>
        <color theme="1"/>
        <rFont val="Franklin Gothic Book"/>
        <family val="2"/>
      </rPr>
      <t xml:space="preserve"> </t>
    </r>
    <r>
      <rPr>
        <i/>
        <sz val="11"/>
        <color theme="1"/>
        <rFont val="Franklin Gothic Book"/>
        <family val="2"/>
      </rPr>
      <t>Si une Exigence n’est pas pertinente, veuillez sélectionner « Sans objet ».</t>
    </r>
    <r>
      <rPr>
        <i/>
        <sz val="11"/>
        <color theme="1"/>
        <rFont val="Franklin Gothic Book"/>
        <family val="2"/>
      </rPr>
      <t xml:space="preserve"> </t>
    </r>
    <r>
      <rPr>
        <i/>
        <sz val="11"/>
        <color theme="1"/>
        <rFont val="Franklin Gothic Book"/>
        <family val="2"/>
      </rPr>
      <t>Consultez tous les éléments factuels documentés dans le cadre du Rapport ITIE ou dans les procès-verbaux d’une réunion multipartite.</t>
    </r>
    <r>
      <rPr>
        <i/>
        <sz val="11"/>
        <color theme="1"/>
        <rFont val="Franklin Gothic Book"/>
        <family val="2"/>
      </rPr>
      <t xml:space="preserve"> </t>
    </r>
  </si>
  <si>
    <r>
      <rPr>
        <i/>
        <u/>
        <sz val="11"/>
        <color theme="1"/>
        <rFont val="Franklin Gothic Book"/>
        <family val="2"/>
      </rPr>
      <t>Sans objet</t>
    </r>
    <r>
      <rPr>
        <i/>
        <sz val="11"/>
        <color theme="1"/>
        <rFont val="Franklin Gothic Book"/>
        <family val="2"/>
      </rPr>
      <t> :</t>
    </r>
    <r>
      <rPr>
        <i/>
        <sz val="11"/>
        <color theme="1"/>
        <rFont val="Franklin Gothic Book"/>
        <family val="2"/>
      </rPr>
      <t xml:space="preserve"> </t>
    </r>
    <r>
      <rPr>
        <i/>
        <sz val="11"/>
        <color theme="1"/>
        <rFont val="Franklin Gothic Book"/>
        <family val="2"/>
      </rPr>
      <t>La question n’est pas pertinente dans la situation. Quand cela est nécessaire, veuillez consulter les éléments factuels en matière de non-applicabilité.</t>
    </r>
  </si>
  <si>
    <t>Secrétariat international de l’ITIE</t>
  </si>
  <si>
    <r>
      <rPr>
        <b/>
        <sz val="11"/>
        <color rgb="FF000000"/>
        <rFont val="Franklin Gothic Book"/>
        <family val="2"/>
      </rPr>
      <t>Téléphone :</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</si>
  <si>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Country or area</t>
  </si>
  <si>
    <r>
      <t xml:space="preserve">Adresse : </t>
    </r>
    <r>
      <rPr>
        <b/>
        <sz val="11"/>
        <color rgb="FF165B89"/>
        <rFont val="Franklin Gothic Book"/>
        <family val="2"/>
      </rPr>
      <t>Rådhusgata 26, 0151 Oslo, Norvège</t>
    </r>
  </si>
  <si>
    <r>
      <t xml:space="preserve">La </t>
    </r>
    <r>
      <rPr>
        <b/>
        <sz val="11"/>
        <color rgb="FF000000"/>
        <rFont val="Franklin Gothic Book"/>
        <family val="2"/>
      </rPr>
      <t xml:space="preserve">Partie 1 (À propos de) </t>
    </r>
    <r>
      <rPr>
        <sz val="11"/>
        <color rgb="FF000000"/>
        <rFont val="Franklin Gothic Book"/>
        <family val="2"/>
      </rPr>
      <t>couvre les caractéristiques du pays et des données.</t>
    </r>
  </si>
  <si>
    <t>Comment remplir cette feuille :</t>
  </si>
  <si>
    <r>
      <rPr>
        <i/>
        <sz val="11"/>
        <color theme="1"/>
        <rFont val="Franklin Gothic Book"/>
        <family val="2"/>
      </rPr>
      <t xml:space="preserve">1. En partant du sommet, </t>
    </r>
    <r>
      <rPr>
        <b/>
        <i/>
        <sz val="11"/>
        <color rgb="FF000000"/>
        <rFont val="Franklin Gothic Book"/>
        <family val="2"/>
      </rPr>
      <t xml:space="preserve">sélectionnez vos réponses dans la colonne grise. </t>
    </r>
  </si>
  <si>
    <t xml:space="preserve">2. Veuillez répondre à toutes les questions jusqu’au bout. </t>
  </si>
  <si>
    <r>
      <rPr>
        <i/>
        <sz val="11"/>
        <color theme="1"/>
        <rFont val="Franklin Gothic Book"/>
        <family val="2"/>
      </rPr>
      <t>3.</t>
    </r>
    <r>
      <rPr>
        <i/>
        <sz val="11"/>
        <color theme="1"/>
        <rFont val="Franklin Gothic Book"/>
        <family val="2"/>
      </rPr>
      <t xml:space="preserve"> </t>
    </r>
    <r>
      <rPr>
        <i/>
        <sz val="11"/>
        <color theme="1"/>
        <rFont val="Franklin Gothic Book"/>
        <family val="2"/>
      </rPr>
      <t>Incluez des informations ou commentaires supplémentaires, selon les besoins, dans la colonne « </t>
    </r>
    <r>
      <rPr>
        <b/>
        <i/>
        <sz val="11"/>
        <color theme="1"/>
        <rFont val="Franklin Gothic Book"/>
        <family val="2"/>
      </rPr>
      <t>Source/commentaires</t>
    </r>
    <r>
      <rPr>
        <i/>
        <sz val="11"/>
        <color theme="1"/>
        <rFont val="Franklin Gothic Book"/>
        <family val="2"/>
      </rPr>
      <t> ».</t>
    </r>
  </si>
  <si>
    <t>Si vous avez des questions, veuillez vous adresser à  votre responsable de pays au Secrétariat international de l'ITIE.</t>
  </si>
  <si>
    <t>Les cellules en orange doivent être remplies</t>
  </si>
  <si>
    <t>Les cellules en bleu clair sont pour les saisies volontaires</t>
  </si>
  <si>
    <t xml:space="preserve">Partie 1 – À propos de </t>
  </si>
  <si>
    <t>Description</t>
  </si>
  <si>
    <t>Saisissez les données dans cette colonne</t>
  </si>
  <si>
    <t>Source/commentaires</t>
  </si>
  <si>
    <t>Commentaire du Secretariat International</t>
  </si>
  <si>
    <t>Pays ou zone</t>
  </si>
  <si>
    <t>Nom de pays ou de zone</t>
  </si>
  <si>
    <t>Républiue Démocratique du Congo (RDC)</t>
  </si>
  <si>
    <t>Code ISO Alpha-3</t>
  </si>
  <si>
    <t>Cette ligne devrait etre remplie. L'information est disponible sur le site web suivant: https://www.atlas-monde.net/codes-iso/</t>
  </si>
  <si>
    <t>Nom de la devise nationale</t>
  </si>
  <si>
    <t>Franc Congolais</t>
  </si>
  <si>
    <t>Devise nationale ISO-4217</t>
  </si>
  <si>
    <t>CDF</t>
  </si>
  <si>
    <t>Exercice couvert par ce fichier de données</t>
  </si>
  <si>
    <t>Fiscal year covered by this data file</t>
  </si>
  <si>
    <t>Date de début</t>
  </si>
  <si>
    <t>Date de fin</t>
  </si>
  <si>
    <t>Source de données</t>
  </si>
  <si>
    <t>Data source</t>
  </si>
  <si>
    <t>Un Rapport ITIE a-t-il été préparé par un Administrateur Indépendant ?</t>
  </si>
  <si>
    <t>Non</t>
  </si>
  <si>
    <t>Utiliser la colonne G (Source et commentaires) pour apporter une explication concernant les lignes que vous avez rajoutees. Pourquoi autant de rapports? En quoi consistent-ils? Expliquez et classez par typologie (Rapport ITIE, Rapport thematique, Rapport contextuel etc.)</t>
  </si>
  <si>
    <t>Quel est le nom du cabinet ?</t>
  </si>
  <si>
    <t>Date à laquelle le Rapport ITIE a été rendu public</t>
  </si>
  <si>
    <t>URL, Rapport ITIE</t>
  </si>
  <si>
    <t>https://drive.google.com/file/d/11lWksITMbsuMAhrSgvzKhCOpfh0daMnI/view</t>
  </si>
  <si>
    <t>Ne pas omettre les deux derniers rapports thematiques.</t>
  </si>
  <si>
    <t>https://drive.google.com/file/d/1mn8n2GXUPhhlllzizpVYgbbYdtbvudUw/view</t>
  </si>
  <si>
    <t>https://drive.google.com/file/d/1h7xCY2dbB7lbaw0cU09eNmmqUstM8SjD/view</t>
  </si>
  <si>
    <t>Oui</t>
  </si>
  <si>
    <t>BDO TUNISIE</t>
  </si>
  <si>
    <t>https://drive.google.com/open?id=1G-rfFT2qRhdZGmlB2_wBvi5n4ROErx1d</t>
  </si>
  <si>
    <t>KPMG</t>
  </si>
  <si>
    <t>https://drive.google.com/file/d/1i2480Dsi-qiG9OC27fTg7I-0f9ufEfD3/view?usp=sharing</t>
  </si>
  <si>
    <t>https://drive.google.com/file/d/1mn8n2GXUPhhlllzizpVYgbbYdtbvudUw/view?usp=sharing</t>
  </si>
  <si>
    <t>https://drive.google.com/file/d/1h7xCY2dbB7lbaw0cU09eNmmqUstM8SjD/view?usp=sharing</t>
  </si>
  <si>
    <t>https://drive.google.com/file/d/1UgkO_dvmLnXtZXQEAgQRTOKOSIcsBS0-/view?usp=sharing</t>
  </si>
  <si>
    <t>Le gouvernement divulgue-t-il systématiquement les données ITIE en un seul endroit ?</t>
  </si>
  <si>
    <t>Date de publication des données ITIE</t>
  </si>
  <si>
    <t>Lien (URL) vers le site Internet contenant les données ITIE</t>
  </si>
  <si>
    <t>http://itie-rdc.masiavuvu.fr/donnees-itie/</t>
  </si>
  <si>
    <t>Y a-t-il d’autres fichiers qui sont pertinents ?</t>
  </si>
  <si>
    <t>Date à laquelle l’autre fichier a été rendu public</t>
  </si>
  <si>
    <t>URL</t>
  </si>
  <si>
    <t>https://www.itierdc.net/publications/rapports-itie-rdc-2000/rapport-itie-rdc-2018-1er-sem-2020/</t>
  </si>
  <si>
    <r>
      <t>Exigence ITIE 7.2 </t>
    </r>
    <r>
      <rPr>
        <b/>
        <sz val="11"/>
        <color rgb="FF000000"/>
        <rFont val="Franklin Gothic Book"/>
        <family val="2"/>
      </rPr>
      <t>: Accessibilité des données et données ouvertes</t>
    </r>
  </si>
  <si>
    <t>Le gouvernement dispose-t-il d’une politique relative aux données ouvertes ?</t>
  </si>
  <si>
    <t>Oui, en ligne</t>
  </si>
  <si>
    <t>Data coverage / scope</t>
  </si>
  <si>
    <t>Portail/fichiers de données ouvertes</t>
  </si>
  <si>
    <t>https://drive.google.com/file/d/1xI4WUpodhRQ97dTHif9gzwAt4nMnMcP-/view?usp=sharing</t>
  </si>
  <si>
    <t>Couverture/champ d’application des données</t>
  </si>
  <si>
    <t>Couverture sectorielle</t>
  </si>
  <si>
    <t>Pétrole</t>
  </si>
  <si>
    <t>Gaz</t>
  </si>
  <si>
    <t>Inscrire plutot N/A si ce secteur ne concerne pas le pays. "Non" signifie que le secteur existe mais n'est pas couvert.</t>
  </si>
  <si>
    <t>Exploitation minière (exploitation de carrières incluse)</t>
  </si>
  <si>
    <t>Autres, secteurs non en amont</t>
  </si>
  <si>
    <t>non</t>
  </si>
  <si>
    <t>Si oui, veuillez préciser le nom (insérez de nouvelles lignes s’il y en a plusieurs)</t>
  </si>
  <si>
    <t>&lt; Autre secteur &gt;</t>
  </si>
  <si>
    <t>Nombre d’entités de l’État déclarantes (y compris les entreprises d’État s’il s’agit de bénéficiaires)</t>
  </si>
  <si>
    <t>&lt; nombre &gt;</t>
  </si>
  <si>
    <t>Cette ligne n'a pas ete remplie. A remplir.</t>
  </si>
  <si>
    <t>Nombre d’entreprises déclarantes (y compris les entreprises d’État s’il s’agit de payeurs)</t>
  </si>
  <si>
    <r>
      <rPr>
        <i/>
        <sz val="11"/>
        <color theme="1"/>
        <rFont val="Franklin Gothic Book"/>
        <family val="2"/>
      </rPr>
      <t xml:space="preserve">Devise de déclaration </t>
    </r>
    <r>
      <rPr>
        <i/>
        <sz val="11"/>
        <color rgb="FF000000"/>
        <rFont val="Franklin Gothic Book"/>
        <family val="2"/>
      </rPr>
      <t>(</t>
    </r>
    <r>
      <rPr>
        <i/>
        <sz val="11"/>
        <color theme="10"/>
        <rFont val="Franklin Gothic Book"/>
        <family val="2"/>
      </rPr>
      <t>codes de devises ISO-4217</t>
    </r>
    <r>
      <rPr>
        <i/>
        <sz val="11"/>
        <color rgb="FF000000"/>
        <rFont val="Franklin Gothic Book"/>
        <family val="2"/>
      </rPr>
      <t>)</t>
    </r>
  </si>
  <si>
    <t>USD</t>
  </si>
  <si>
    <t xml:space="preserve">Taux de change utilisé : 1 dollar US = </t>
  </si>
  <si>
    <t>Seule l'annee 2019 est a remplir.</t>
  </si>
  <si>
    <t>source du taux de change (URL,…)</t>
  </si>
  <si>
    <t>&lt;URL&gt;</t>
  </si>
  <si>
    <t>Quel est la source du taux de change utilise? Banque centrale? Autre? Au moins a expliquer.</t>
  </si>
  <si>
    <r>
      <t>Exigence ITIE 4.7 </t>
    </r>
    <r>
      <rPr>
        <b/>
        <sz val="11"/>
        <color rgb="FF000000"/>
        <rFont val="Franklin Gothic Book"/>
        <family val="2"/>
      </rPr>
      <t>: Désagrégation</t>
    </r>
  </si>
  <si>
    <t>… par flux de revenus</t>
  </si>
  <si>
    <t>… par agence gouvernementale</t>
  </si>
  <si>
    <t>… par entreprise</t>
  </si>
  <si>
    <t>… par projet</t>
  </si>
  <si>
    <t>Le rapport de cadrage et le rapport assoupli annoncent une declaration par projet lorsque c'est possible. Ici, la reponse est "non": cela merite une explication en commentaires.</t>
  </si>
  <si>
    <t>Contact details : data submission</t>
  </si>
  <si>
    <t>Nom et coordonnées de la personne qui soumet ce fichier</t>
  </si>
  <si>
    <t>Nom</t>
  </si>
  <si>
    <t>Jean-Jacques KAYEMBE</t>
  </si>
  <si>
    <t>Organisation</t>
  </si>
  <si>
    <t>Secrétariat Technique ITIE-RDC</t>
  </si>
  <si>
    <t>Adresse électronique</t>
  </si>
  <si>
    <t>jj.kayembe@itierdc.org</t>
  </si>
  <si>
    <r>
      <t xml:space="preserve">Adresse : </t>
    </r>
    <r>
      <rPr>
        <b/>
        <sz val="11"/>
        <color rgb="FF165B89"/>
        <rFont val="Franklin Gothic Book"/>
        <family val="2"/>
      </rPr>
      <t>Rådhusgata 26, 0151 Oslo, Norvège</t>
    </r>
    <r>
      <rPr>
        <b/>
        <sz val="11"/>
        <color rgb="FF000000"/>
        <rFont val="Franklin Gothic Book"/>
        <family val="2"/>
      </rPr>
      <t xml:space="preserve">  </t>
    </r>
  </si>
  <si>
    <t>Exigence 2.1 : Cadre légal</t>
  </si>
  <si>
    <t>Objectif de l’Exigence 2.1</t>
  </si>
  <si>
    <t>Accomplissement de progrès relativement à l’objectif de l’Exigence, pour assurer que le public comprend tous les aspects du cadre réglementaire applicable aux entreprises extractives, y compris le cadre légal, le régime fiscal, les rôles des entités de l’État et les réformes.</t>
  </si>
  <si>
    <t xml:space="preserve">Dépassée   </t>
  </si>
  <si>
    <t>Exigence</t>
  </si>
  <si>
    <t>Comment ces informations sont-elles divulguées ?</t>
  </si>
  <si>
    <t>Où ces informations sont-elles systématiquement divulguées ?</t>
  </si>
  <si>
    <t>Où figurent-elles dans le Rapport ITIE ?</t>
  </si>
  <si>
    <t>Lacunes ou faiblesses identifiées en matière d’exhaustivité, de qualité des données, de désagrégation ou d’accessibilité (par le Groupe multipartite, l’Administrateur Indépendant, d’autres)</t>
  </si>
  <si>
    <t>Commentaires de revue du Responsable Pays</t>
  </si>
  <si>
    <t xml:space="preserve">Examen et évaluation préliminaire d’examen du Secrétariat international </t>
  </si>
  <si>
    <t>Questions du Secrétariat international au Groupe multipartite</t>
  </si>
  <si>
    <t>Réponses du Groupe multipartite aux questions du Secrétariat international</t>
  </si>
  <si>
    <t xml:space="preserve">Évaluation finale du Secrétariat international </t>
  </si>
  <si>
    <t>Secteur minier</t>
  </si>
  <si>
    <t>Le gouvernement publie-t-il des informations sur</t>
  </si>
  <si>
    <t>Les lois et les réglementations ?</t>
  </si>
  <si>
    <t>Déclaration ITIE</t>
  </si>
  <si>
    <t>Rapport contextuel 2017-2018, pages  12 à 14</t>
  </si>
  <si>
    <t>Le Rapport contextuel et le Rapport assoupli decrivent bien les lois et reglements du secteur.</t>
  </si>
  <si>
    <t>Divulgation systématique</t>
  </si>
  <si>
    <t>https://mines-rdc.cd/fr/le-code-minier/</t>
  </si>
  <si>
    <t>Rapport Assoupli 2018, 2019 et 1er Semestre 2020, pages 29 à 37</t>
  </si>
  <si>
    <t>Un aperçu des rôles des agences gouvernementales ?</t>
  </si>
  <si>
    <t>Rapport Assoupli 2018, 1019, 1er Semestre 2020, pages 47 à 53.</t>
  </si>
  <si>
    <t>Le role des differentes structures etatiques sont bien decrites par le Rapport assoupli.</t>
  </si>
  <si>
    <t>Le régime des droits miniers et pétroliers ?</t>
  </si>
  <si>
    <t>Déclaration ITIE ou divulgation systématique ? &gt;</t>
  </si>
  <si>
    <t>Le régime fiscal ?</t>
  </si>
  <si>
    <t>Rapport contextuel 2017-2018, pages 14-20.</t>
  </si>
  <si>
    <t>Rapport Assoupli 2018, 2019 et 1er Semestre 2020, pages 38-48.</t>
  </si>
  <si>
    <t>Le niveau de décentralisation fiscale ?</t>
  </si>
  <si>
    <t>Rapport Assoupli 2018, 2019 et 1er Semestre 2020, pages 46-47.</t>
  </si>
  <si>
    <t>Les réformes en cours et celles qui sont prévues ?</t>
  </si>
  <si>
    <t>Rapport Assoupli 2018, 2019 et 1er Semestre 2020, pages 53 à 55.</t>
  </si>
  <si>
    <t>Secteurs pétrolier et gazier</t>
  </si>
  <si>
    <t>Rapport Assoupli 2018, 2019 et 1er Semestre 2020, pages 20 à 25.</t>
  </si>
  <si>
    <t xml:space="preserve">Déclaration ITIE </t>
  </si>
  <si>
    <t>Rapport Assoupli 2018, 2019 et 1er Semestre 2020, pages 26 à 28.</t>
  </si>
  <si>
    <t>oui</t>
  </si>
  <si>
    <t>Rapport Assoupli 2018, 2019 et 1er Semestre 2020, pages 56 - 69</t>
  </si>
  <si>
    <t>Rapport Assoupli 2018, 2019 et 1er Semestre 2020, pages 23 à 25.</t>
  </si>
  <si>
    <t>Exigence 2.2 : Octrois des contrats et des licences</t>
  </si>
  <si>
    <t>Objectif de l’Exigence 2.2</t>
  </si>
  <si>
    <t>Accomplissement de progrès relativement à l’objectif de l’Exigence, pour permettre au public de consulter les octrois et les transferts de licences pétrolières, gazières et minières ainsi que les procédures statutaires pour les octrois et les transferts de licences, et préciser si ces procédures sont respectées dans la pratique. Les parties prenantes peuvent ainsi identifier et remédier aux éventuelles faiblesses dans le processus d’octroi de licences.</t>
  </si>
  <si>
    <t>Pleinement respectée</t>
  </si>
  <si>
    <t>Applicabilité de l’Exigence</t>
  </si>
  <si>
    <t>L’Exigence 2.2 s’applique-t-elle au cours de la période sous revue ?</t>
  </si>
  <si>
    <t>Le nombre d’octrois de licences pour l’exercice couvert ?</t>
  </si>
  <si>
    <t>452 en 2017 et 234 en 2018</t>
  </si>
  <si>
    <t>Rapport contextuel 2017-2018, page 34.</t>
  </si>
  <si>
    <t>234 en 2018 et 500 en 2019 et 30 ( du 1/01 au 30/09/2020)</t>
  </si>
  <si>
    <t>Rapport Assoupli 2018, 2019 et 1er Semestre 2020, page 71.</t>
  </si>
  <si>
    <t>Le(s) processus d’octrois ?</t>
  </si>
  <si>
    <t>Rapport contextuel 2017-2018, pages 26 à 31.</t>
  </si>
  <si>
    <t>Rapport Assoupli 2018, 2019 et 1er Semestre 2020, pages 62 à 69.</t>
  </si>
  <si>
    <t>Et les critères techniques et financiers utilisés ?</t>
  </si>
  <si>
    <t>Rapport contextuel 2017-2018, pages 26 à 27.</t>
  </si>
  <si>
    <t>Rapport Assoupli 2018, 2019 et 1er Semestre 2020, pages 63 à 64.</t>
  </si>
  <si>
    <t>Suivant la lettre N° Réf : /CAMI/DG/812/2020 du 26/10/2020 adressée au Secrétariat 
Technique, le CAMI fait savoir qu’aucune procédure d’octroi des droits miniers par appel 
d’offres n’a été organisée au cours de la période couverte par ce rapport.
Tous les droits ayant été octroyés par la procédure ordinaire, il n’y a donc pas lieu d’évoquer 
les critères techniques et financiers utilisés qui n’interviennent qu’en cas d’appel d’offres.</t>
  </si>
  <si>
    <t>L’existence de toute déviation non négligeable par rapport aux procédures statutaires dans les octrois de licences au cours de la période sous revue ?</t>
  </si>
  <si>
    <t>Rapport thématique sur l'état des lieux de l'application des procédures d'octroi des droits miniers et pétroliers, pages 29 à 44.</t>
  </si>
  <si>
    <t>Le nombre de transferts de licences pour l’exercice couvert ?</t>
  </si>
  <si>
    <t>105 en 2018</t>
  </si>
  <si>
    <r>
      <t xml:space="preserve">Rapport contextuel 2017-2018, pages </t>
    </r>
    <r>
      <rPr>
        <i/>
        <sz val="11"/>
        <rFont val="Franklin Gothic Book"/>
        <family val="2"/>
      </rPr>
      <t>34.</t>
    </r>
  </si>
  <si>
    <t>105 en 2018, 0 en 2019 et 34 du 01/01 au 30/09/2020</t>
  </si>
  <si>
    <r>
      <t xml:space="preserve">Rapport Assoupli 2018, 2019 et 1er Semestre 2020, page </t>
    </r>
    <r>
      <rPr>
        <i/>
        <sz val="11"/>
        <rFont val="Franklin Gothic Book"/>
        <family val="2"/>
      </rPr>
      <t>72.</t>
    </r>
  </si>
  <si>
    <t>Le nombre et l’identité des licences transférées au cours de la période sous revue ?</t>
  </si>
  <si>
    <r>
      <t xml:space="preserve">Rapport contextuel 2017-2018, page </t>
    </r>
    <r>
      <rPr>
        <i/>
        <sz val="11"/>
        <rFont val="Franklin Gothic Book"/>
        <family val="2"/>
      </rPr>
      <t>34.</t>
    </r>
  </si>
  <si>
    <t>Le(s) processus de transfert ?</t>
  </si>
  <si>
    <r>
      <t xml:space="preserve">Rapport contextuel 2017-2018, pages </t>
    </r>
    <r>
      <rPr>
        <i/>
        <sz val="11"/>
        <rFont val="Franklin Gothic Book"/>
        <family val="2"/>
      </rPr>
      <t>30 à 31.</t>
    </r>
  </si>
  <si>
    <r>
      <t xml:space="preserve">Rapport Assoupli 2018, 2019 et 1er Semestre 2020, pages </t>
    </r>
    <r>
      <rPr>
        <i/>
        <sz val="11"/>
        <rFont val="Franklin Gothic Book"/>
        <family val="2"/>
      </rPr>
      <t>68 à 69.</t>
    </r>
  </si>
  <si>
    <t>L’existence de toute déviation non négligeable par rapport aux procédures statutaires dans les transferts de licences au cours de la période sous revue ?</t>
  </si>
  <si>
    <t>Les cycles/processus d’appels d’offres ?</t>
  </si>
  <si>
    <t>Commentaires du Groupe multipartite à propos de l’efficience :</t>
  </si>
  <si>
    <t>Le nombre d’octrois de licences pour l’exercice couvert</t>
  </si>
  <si>
    <t>Aucun</t>
  </si>
  <si>
    <t>Rapport contextuel 2017-2018, page 22.</t>
  </si>
  <si>
    <t>Rapport Assoupli 2018, 2019 et 1er Semestre 2020, page 57.</t>
  </si>
  <si>
    <t>Rapport contextuel 2017-2018, pages 21 à 23.</t>
  </si>
  <si>
    <t>Rapport Assoupli 2018, 2019 et 1er Semestre 2020, pages 56 à 62.</t>
  </si>
  <si>
    <t>Rapport contextuel 2017-2018, pages 21 à 26.</t>
  </si>
  <si>
    <t>Le principe est que les droits pétroliers s'octroient par voie d'appel d'offres. Cependant, la lettre du Secrétaire Général  n° MIN-HYD/SG/03/755/2020 du 14 octobre 2020 renseigne qu'il n'y a pas eu d'octroi des droits pétroliers au cours de la période sous revue. Par conséquent, il n’y a pas lieu d’évoquer les critères techniques et financiers, qui ne sont applicables qu’en cas d’octroi par appel d’offres.</t>
  </si>
  <si>
    <t>l’existence de toute déviation non négligeable par rapport aux procédures statutaires dans les octrois de licences au cours de la période sous revue ?</t>
  </si>
  <si>
    <t>Il n'y a pas eu d'octroi des droits pétroliers au cours de la période sous revue. Par conséquent, il n’y a pas lieu d’évoquer des déviations.</t>
  </si>
  <si>
    <t>Le nombre de transferts de licences pour l’exercice couvert</t>
  </si>
  <si>
    <t>1 (Un)</t>
  </si>
  <si>
    <t>Rapport contextuel 2017-2018, pages 24.</t>
  </si>
  <si>
    <t>Rapport Assoupli 2018, 2019 et 1er Semestre 2020, page 59.</t>
  </si>
  <si>
    <t>La lettre N° MIN-HYB/SG/03/691/2019 du 28 Octobre 2019 du SGH renseigne que ce cas n'a pas été documenté.</t>
  </si>
  <si>
    <t>Rapport Assoupli 2018, 2019 et 1er Semestre 2020, pages 56 à 59.</t>
  </si>
  <si>
    <t>Exigence 2.3 : Registres des licences</t>
  </si>
  <si>
    <t>Objectif de l’Exigence 2.3</t>
  </si>
  <si>
    <t>Accomplissement de progrès relativement à l’objectif de l’Exigence, pour assurer que le public a accès à des informations exhaustives sur les droits de propriété liés aux gisements et aux projets extractifs.</t>
  </si>
  <si>
    <t>Registre des licences pour le secteur minier</t>
  </si>
  <si>
    <t>https://www.itierdc.net/registre-minier/</t>
  </si>
  <si>
    <t>https://cami.cd/wp-content/uploads/2021/07/REGISTRE-DES-DROITS-MINIERS-ET-DE-CARRIERES-VALIDES_JUILLET2021.pdf</t>
  </si>
  <si>
    <t xml:space="preserve">Nom du détenteur de licence : </t>
  </si>
  <si>
    <t xml:space="preserve">Coordonnées de la licence : </t>
  </si>
  <si>
    <t xml:space="preserve">Dates de demande, d’octroi et d’expiration de la licence : </t>
  </si>
  <si>
    <t>Matière(s) première(s) couverte(s) par les licences :</t>
  </si>
  <si>
    <t>Couverture de toutes les licences actives ?</t>
  </si>
  <si>
    <t>Couverture de toutes les licences détenues par des entreprises aux revenus significatifs ?</t>
  </si>
  <si>
    <t>Registre des licences pour le secteur pétrolier</t>
  </si>
  <si>
    <t>https://www.itierdc.net/carte-de-la-rdc-cliquable/registre-petrolier/</t>
  </si>
  <si>
    <t>Exigence 2.4 : Contrats</t>
  </si>
  <si>
    <t>Objectif de l’Exigence 2.4</t>
  </si>
  <si>
    <t>Accomplissement de progrès relativement à l’objectif de l’Exigence, pour assurer que le public a accès à toutes les licences et tous les contrats liés aux activités extractives (au moins à partir de 2021), afin que le public puisse comprendre les droits et obligations contractuels des entreprises qui mènent leurs activités dans le secteur extractif du pays.</t>
  </si>
  <si>
    <t>Dépassée</t>
  </si>
  <si>
    <t>Politique du gouvernement sur la divulgation des contrats</t>
  </si>
  <si>
    <t xml:space="preserve"> Déclaration ITIE </t>
  </si>
  <si>
    <t>RAPPORT ASSOUPLI ITIE-RDC : Point II.2.4.1 Page 85</t>
  </si>
  <si>
    <t>Rapport Thématique sur la divulgation des contrats extractifs en RDC, Pages 6-10, 15-20</t>
  </si>
  <si>
    <t>Rapport Contextuel 2017-2018, Pages 40-42</t>
  </si>
  <si>
    <t xml:space="preserve">Divulgation systématique </t>
  </si>
  <si>
    <t>https://www.mines-rdc.cd/fr/wp-content/uploads/Code%20minier/J.O._n%C2%B0_spe%C3%ACcial_du_28_mars_2018_CODE_MINIER%20DE%20LA%20RDC.PDF</t>
  </si>
  <si>
    <t>Code Minier, Art.7 quater</t>
  </si>
  <si>
    <t>https://www.hydrocarbures.gouv.cd/IMG/pdf/.pdf</t>
  </si>
  <si>
    <t>Loi n°15/012 du 1er août 2015 portant Régime Général des Hydrocarbures. Art.190</t>
  </si>
  <si>
    <t>https://drive.google.com/file/d/1h8CAO7P1hOZ1goVrKL-HMYSYN29rbLWW/view</t>
  </si>
  <si>
    <t>http://ctcpm.cd/site/wp-content/uploads/simple-file-list/decrets/Decret_n_011_26_du_20_05_2011_portant_obligation_de_publier_tout_contrat_ayant_pour_objet_les_ressources_naturelles.pdf</t>
  </si>
  <si>
    <t>Les textes des contrats sont-ils divulgués ?</t>
  </si>
  <si>
    <t>http://e-                https://www.hydrocarbures.gouv.cd/?-Contrats- http://mines-rdc.cd/resourcecontracts/search/group?page=3</t>
  </si>
  <si>
    <t>https://www.hydrocarbures.gouv.cd/?-Contrats-</t>
  </si>
  <si>
    <t xml:space="preserve">https://drive.google.com/file/d/11lWksITMbsuMAhrSgvzKhCOpfh0daMnI/view
</t>
  </si>
  <si>
    <t>RAPPORT ASSOUPLI ITIE-RDC : Point II.2.4.1 Pages 85-86</t>
  </si>
  <si>
    <t xml:space="preserve">https://www.itierdc.net/carte-de-la-rdc-cliquable/contrats-miniers/
https://www.itierdc.net/carte-de-la-rdc-cliquable/registre-petrolier/
</t>
  </si>
  <si>
    <t>Les textes des licences sont-ils divulgués dans leur intégralité ?</t>
  </si>
  <si>
    <t>http://e-mines.ctcpm.cd/listcontrat/ctrt/list/list_contrat
http://mines-rdc.cd/resourcecontracts/search/group?page=3    http://drclicences.cami.cd/fr/</t>
  </si>
  <si>
    <t>RAPPORT ASSOUPLI ITIE-RDC : Point II.2.4.1; 2.4.2 Pages 85-90</t>
  </si>
  <si>
    <t>Registre des contrats pour le secteur minier</t>
  </si>
  <si>
    <t>RAPPORT ASSOUPLI ITIE-RDC : Point II.2.3.1 Pages 70 - 77 RAPPORT THEMATIQUE SUR LA DIVULGATION DES CONTRATS ITIE-RDC Point 2.2 Pages.12&amp;13</t>
  </si>
  <si>
    <t>Registre des contrats pour le secteur pétrolier</t>
  </si>
  <si>
    <t>Divulgation systématiqe</t>
  </si>
  <si>
    <t>https://hydrocarbures.gouv.cd/?-Contrats- https://www.itierdc.net/carte-de-la-rdc-cliquable/registre-petrolier/</t>
  </si>
  <si>
    <r>
      <rPr>
        <i/>
        <u/>
        <sz val="11"/>
        <color rgb="FF000000"/>
        <rFont val="Franklin Gothic Book"/>
        <family val="2"/>
      </rPr>
      <t>RAPPORT ASSOUPLI ITIE-RDC</t>
    </r>
    <r>
      <rPr>
        <i/>
        <sz val="11"/>
        <color rgb="FF000000"/>
        <rFont val="Franklin Gothic Book"/>
        <family val="2"/>
      </rPr>
      <t xml:space="preserve"> : Point II.2.3.2 Pages 77-80 </t>
    </r>
    <r>
      <rPr>
        <i/>
        <u/>
        <sz val="11"/>
        <color rgb="FF000000"/>
        <rFont val="Franklin Gothic Book"/>
        <family val="2"/>
      </rPr>
      <t>RAPPORT THEMATIQUE SUR LA DIVULGATION DES CONTRATS</t>
    </r>
    <r>
      <rPr>
        <i/>
        <sz val="11"/>
        <color rgb="FF000000"/>
        <rFont val="Franklin Gothic Book"/>
        <family val="2"/>
      </rPr>
      <t xml:space="preserve"> ITIE-RDC Point 4.1 Pages.28&amp;29</t>
    </r>
  </si>
  <si>
    <t>Registre des contrats pour un ou plusieurs autre(s) secteur(s) – ajoutez des lignes s’il y en a plusieurs</t>
  </si>
  <si>
    <t>N/A</t>
  </si>
  <si>
    <t>Existe-t-il une liste accessible au public de tous les contrats d'exploitation et d'exploration en cours ? </t>
  </si>
  <si>
    <t>http://e-mines.ctcpm.cd/listcontrat/ctrt/list/list_contrat</t>
  </si>
  <si>
    <t>RAPPORT ASSOUPLI ITIE-RDC : Point II.2.4.2 Pages 85 - 86</t>
  </si>
  <si>
    <t>https://drive.google.com/file/d/1F0ottUNot6m-ImElqbwGcmmHMGEP6G6d/view</t>
  </si>
  <si>
    <t>RAPPORT ASSOUPLI ITIE-RDC : Point II.2.4.2 Page 86</t>
  </si>
  <si>
    <t>Existe-t-il des contrats/licences signés avant le 1er janvier 2021 qui sont rendus publics ? </t>
  </si>
  <si>
    <t>Divulgation systématique </t>
  </si>
  <si>
    <t>Exigence 2.5 : Propriété effective</t>
  </si>
  <si>
    <t>Objectif de l’Exigence 2.5</t>
  </si>
  <si>
    <t>Accomplissement de progrès relativement à l’objectif de l’Exigence, pour permettre au public de savoir qui possède et contrôle en dernier ressort les entreprises actives dans le secteur extractif du pays, notamment celles identifiées comme étant à haut risque par le Groupe multipartite, afin d’aider à décourager les pratiques inappropriées dans la gestion des ressources extractives.</t>
  </si>
  <si>
    <t>Politique du gouvernement sur la propriété effective</t>
  </si>
  <si>
    <t>Rapport Assoupli ITIE-RDC, Page 91 - 92</t>
  </si>
  <si>
    <t>Rapport thématique sur la propriété effective pages 14 - 18</t>
  </si>
  <si>
    <t>https://e-mines.ctcpm.cd/dashboard#t_d_minier</t>
  </si>
  <si>
    <t>Cliquez sur URL (lien), sur le tableau "Titulaire des droits miniers", allez sur la dernière colone et cliquez sur "Détail" en suite cliquez sur l'onglet "Actionnariat".</t>
  </si>
  <si>
    <t>Définition de l’expression « bénéficiaire effectif »</t>
  </si>
  <si>
    <t xml:space="preserve">Rapport Assoupli ITIE-RDC, Pages 91 - 92 </t>
  </si>
  <si>
    <t>Rapport thématique sur la propriété effective pages 25 - 29</t>
  </si>
  <si>
    <t>Rapport contextuel ITIE-RDC 2017-2018, page 43</t>
  </si>
  <si>
    <t>Lois, réglementations ou politiques sur la propriété effective</t>
  </si>
  <si>
    <t xml:space="preserve">Rapport Assoupli ITIE-RDC, Page 92 </t>
  </si>
  <si>
    <t>Rapport contextuel ITIE-RDC 2017-2018, page 44</t>
  </si>
  <si>
    <t>Code minier : Articles 1, point 54bis; 7 ter</t>
  </si>
  <si>
    <t>http://congomines.org/system/attachments/assets/000/001/550/original/J.O._n%C2%B0_sp%C3%A9cial_du_12_juin_2018_REGLEMENT_MINIER__Textes_coordonn%C3%A9s.pdf?1553851275</t>
  </si>
  <si>
    <t xml:space="preserve">
Règlement minier Article 25 quater</t>
  </si>
  <si>
    <t>Les données sur la propriété effective sont-elles divulguées ?</t>
  </si>
  <si>
    <t xml:space="preserve">Rapport Assoupli ITIE-RDC, Page 93 - 94 </t>
  </si>
  <si>
    <t>Rapport thématique sur la propriété effective page 14</t>
  </si>
  <si>
    <t>Rapport contextuel ITIE-RDC 2017-2018, pages 44 - 45</t>
  </si>
  <si>
    <t>Cliquez sur URL (lien), en suite cliquez sur l'onglet "Données par entité", selectionnez l'exercice et l'entreprise, selectionnez l'information désiré "Infos Contextuelles", cliquez en suite sur le bouton afficher, défiler sur l'accordéon "Détails sur la propriété réel"</t>
  </si>
  <si>
    <t>Les données sur la propriété effective sont-elles divulguées par les demandeurs et les soumissionnaires ?</t>
  </si>
  <si>
    <t xml:space="preserve">Rapport Assoupli ITIE-RDC, Pages 93 - 95 </t>
  </si>
  <si>
    <t>Rapport thématique sur la propriété effective pages 40 - 47</t>
  </si>
  <si>
    <t>Cliquez sur le lien, en suite cliquez sur l'onglet "Données par entité", selectionnez l'exercice et l'entreprise, selectionnez l'information désiré "Infos Contextuelles", cliquez en suite sur le bouton afficher, défiler sur l'accordéon "Détails sur la propriété réel"</t>
  </si>
  <si>
    <t>Évaluation des divulgations par le Groupe multipartite</t>
  </si>
  <si>
    <t xml:space="preserve">Rapport Assoupli ITIE-RDC, Pages 93 - 96 </t>
  </si>
  <si>
    <t>Rapport thématique sur la propriété effective pages 41 - 51</t>
  </si>
  <si>
    <t>Garanties d’assurance qualité concernant la fiabilité des données</t>
  </si>
  <si>
    <t xml:space="preserve">Rapport Assoupli ITIE-RDC, Pages 15 - 16 </t>
  </si>
  <si>
    <t>Rapport thématique sur la propriété effective pages 47 - 48</t>
  </si>
  <si>
    <t>Rapport contextuel ITIE-RDC 2017-2018, page 11</t>
  </si>
  <si>
    <t>https://drive.google.com/file/d/1UgkO_dvmLnXtZXQEAgQRTOKOSIcsBS0-/view</t>
  </si>
  <si>
    <t>Rapport de cadrage ITIE-RDC 2018, page 22</t>
  </si>
  <si>
    <t>Noms des marchés boursiers, pour les entreprises cotées</t>
  </si>
  <si>
    <t>Rapport contextuel ITIE-RDC 2017-2018, page 45</t>
  </si>
  <si>
    <t>Cliquez sur le lien, en suite cliquez sur l'onglet "Données par entité", selectionnez les champs exercice et entreprise, déroulez le champ "Information désiré", choisissez "Infos Contextuelles", cliquez en suite sur le bouton afficher. défiler sur l'accordéon "Détails sur la structure du capital"</t>
  </si>
  <si>
    <t>Les informations sur les propriétaires légaux sont-elles divulguées ?</t>
  </si>
  <si>
    <t>Registre des sociétés (registre de la propriété juridique)</t>
  </si>
  <si>
    <t>Registre de la propriété effective</t>
  </si>
  <si>
    <t>https://mines-rdc.cd/fr/les-proprietaire-reels</t>
  </si>
  <si>
    <t>Exigence 2.6 : Participation de l’État</t>
  </si>
  <si>
    <t>Objectif de l’Exigence 2.6</t>
  </si>
  <si>
    <t>Accomplissement de progrès relativement à l’objectif de l’Exigence, afin d’assurer un mécanisme efficace en matière de transparence et de redevabilité pour les entreprises d’État qui font l’objet d’une bonne gouvernance et, plus généralement, la participation de l’État, en permettant au public de déterminer si la gestion des entreprises d’État est menée conformément au cadre réglementaire pertinent. Ces informations permettront la réalisation d’améliorations continues dans la contribution des entreprises d’État à l’économie nationale, que ce soit sur le plan financier, économique ou social.</t>
  </si>
  <si>
    <t>L’Exigence 2.6 s’applique-t-elle au cours de la période sous revue ?</t>
  </si>
  <si>
    <t>Applicabilité</t>
  </si>
  <si>
    <t>Le gouvernement précise-t-il les modalités de sa participation dans le secteur extractif ?</t>
  </si>
  <si>
    <t>Rapport Assoupli ITIE-RDC, Pages 114 - 123</t>
  </si>
  <si>
    <t>Rapport thématique sur la revue des états financiers des entreprises publiques, pages 14 - 15</t>
  </si>
  <si>
    <t>Rapport contextuel ITIE-RDC 2017-2018, pages 53 - 60</t>
  </si>
  <si>
    <t>Relations financières statutaires</t>
  </si>
  <si>
    <t>Où les règles statutaires concernant les relations financières des entreprises d’État avec le gouvernement sont-elles présentées ?</t>
  </si>
  <si>
    <t>Rapport thématique sur la revue des états financiers des entreprises publiques, pages 16 - 78</t>
  </si>
  <si>
    <t>Où les règles statutaires concernant les droits des entreprises d’État à des transferts de la part du gouvernement sont-elles présentées ?</t>
  </si>
  <si>
    <t>Rapport Assoupli ITIE-RDC, Pages 102 - 108</t>
  </si>
  <si>
    <t>Où les règles statutaires concernant la répartition des bénéfices des entreprises d’État sont-elles présentées ?</t>
  </si>
  <si>
    <t>Rapport Assoupli ITIE-RDC, Pages 106 - 109</t>
  </si>
  <si>
    <t>Rapport contextuel ITIE-RDC 2017-2018, pages 50 - 52</t>
  </si>
  <si>
    <t>Où les règles statutaires concernant la capacité des entreprises d’État à conserver des bénéfices sont-elles présentées ?</t>
  </si>
  <si>
    <t>Rapport Assoupli ITIE-RDC, Pages 107 - 108</t>
  </si>
  <si>
    <t>Rapport contextuel ITIE-RDC 2017-2018, pages 50 - 51</t>
  </si>
  <si>
    <t>Où les règles statutaires concernant les réinvestissements des entreprises d’État ?</t>
  </si>
  <si>
    <t>Rapport Assoupli ITIE-RDC, Pages 108 - 109</t>
  </si>
  <si>
    <t>Rapport contextuel ITIE-RDC 2017-2018, page 51 - 52</t>
  </si>
  <si>
    <t>Où les règles statutaires concernant le financement des entreprises d’État par des tiers sont-elles présentées ?</t>
  </si>
  <si>
    <t>Rapport Assoupli ITIE-RDC, Page 109</t>
  </si>
  <si>
    <t>Rapport contextuel ITIE-RDC 2017-2018, page 52</t>
  </si>
  <si>
    <t>Relations financières dans la pratique</t>
  </si>
  <si>
    <t>Références au(x) portail(s) d’entreprise(s) d’État ou au(x) site(s) Internet d’entreprise(s), par exemple les références figurant dans le Rapport ITIE (ajoutez des lignes s’il y a plusieurs entreprises d’État)</t>
  </si>
  <si>
    <t>SAKIMA</t>
  </si>
  <si>
    <t>https://sakima.cd/</t>
  </si>
  <si>
    <t>Site web de la société</t>
  </si>
  <si>
    <t>GECAMINES</t>
  </si>
  <si>
    <t>https://www.gecamines.cd/</t>
  </si>
  <si>
    <t>COMINIERE</t>
  </si>
  <si>
    <t>http://cominiere.cd/partenariat.php</t>
  </si>
  <si>
    <t>SOKIMO</t>
  </si>
  <si>
    <t>http://sokimo.cd/V3/</t>
  </si>
  <si>
    <t>Références aux états financiers audités des entreprises d’État ou des entreprises (ajoutez des lignes s’il y a plusieurs entreprises d’État)</t>
  </si>
  <si>
    <t>Rapport Assoupli ITIE-RDC, Pages 270 - 271
(annexe III)</t>
  </si>
  <si>
    <t>Rapport thématique sur la revue des états financiers des entreprises publiques, pages 92 - 93</t>
  </si>
  <si>
    <t>Participation de l’État</t>
  </si>
  <si>
    <t>Où les informations sur les participations de l’État et des entreprises d’État dans des entreprises extractives sont-elles accessibles au public ?</t>
  </si>
  <si>
    <t>Où les informations sur les conditions rattachées aux participations de l’État et des entreprises d’État dans des entreprises extractives sont-elles accessibles au public ?</t>
  </si>
  <si>
    <t>Rapport Assoupli ITIE-RDC, Pages 110 - 114</t>
  </si>
  <si>
    <t>Où les informations sur les participations de l’État et des entreprises d’État dans des projets extractifs sont-elles accessibles au public ?</t>
  </si>
  <si>
    <t>Rapport Assoupli ITIE-RDC, Pages 107 - 124</t>
  </si>
  <si>
    <t>Où les informations sur les conditions rattachées aux participations de l’État et des entreprises d’État dans des projets extractifs sont-elles accessibles au public ?</t>
  </si>
  <si>
    <t>Rapport contextuel ITIE-RDC 2017-2018, pages 52 - 53</t>
  </si>
  <si>
    <t>Prêts et garanties</t>
  </si>
  <si>
    <t>Où les prêts et les garanties de prêt de l’État à des entreprises et des projets du secteur extractif sont-ils divulgués ?</t>
  </si>
  <si>
    <t>Rapport Assoupli ITIE-RDC, Pages 124 - 129</t>
  </si>
  <si>
    <t>Rapport contextuel ITIE-RDC 2017-2018, pages 61 - 62</t>
  </si>
  <si>
    <t>Où les prêts et les garanties de prêt d’entreprises d’État à des entreprises et des projets du secteur extractif sont-ils divulgués ?</t>
  </si>
  <si>
    <t>Gouvernance d’entreprise</t>
  </si>
  <si>
    <t>Où les informations sur la gouvernance des entreprises d’État sont-elles accessibles au public ?</t>
  </si>
  <si>
    <t>Rapport thématique sur la revue des états financiers des entreprises publiques, pages 94 - 110</t>
  </si>
  <si>
    <t>Exigence 3.1 : Activités d’exploration</t>
  </si>
  <si>
    <t>Objectif de l’Exigence 3.1</t>
  </si>
  <si>
    <t>Accomplissement de progrès relativement à l’objectif de l’Exigence, pour assurer l’accès du public à une présentation générale du secteur extractif dans le pays et de son potentiel, y compris les activités d’exploration significatives récentes, en cours et prévues.</t>
  </si>
  <si>
    <t>Aperçu du secteur extractif</t>
  </si>
  <si>
    <t>Rapport Assoupli ITIE-RDC, Pages 146 - 149</t>
  </si>
  <si>
    <t>Rapport contextuel ITIE-RDC 2017-2018, page 67</t>
  </si>
  <si>
    <t>Aperçu des principales entreprises dans le secteur extractif</t>
  </si>
  <si>
    <t>Rapport Assoupli ITIE-RDC, Pages 147, 149-153</t>
  </si>
  <si>
    <t>Aperçu des activités d’exploration significatives</t>
  </si>
  <si>
    <t>Rapport Assoupli ITIE-RDC, Pages 146-147, 152 - 153</t>
  </si>
  <si>
    <t>Exigence 3.2 : Données de production</t>
  </si>
  <si>
    <t>L’Exigence 3.2 s’applique-t-elle au cours de la période sous revue ?</t>
  </si>
  <si>
    <t>Objectif de l’Exigence 3.2</t>
  </si>
  <si>
    <t>Accomplissement de progrès relativement à l’objectif de l’Exigence, pour permettre au public d’apprécier les niveaux de production de la ou des matière(s) première(s) extractive(s) et la valeur de son/leur produit, afin de pouvoir résoudre les problèmes liés à la production dans le secteur extractif.</t>
  </si>
  <si>
    <t>(Codes du Système harmonisé)</t>
  </si>
  <si>
    <t>Divulgation des volumes de production</t>
  </si>
  <si>
    <t>Rapport Assoupli ITIE-RDC, Pages 148 - 149, 155</t>
  </si>
  <si>
    <t>https://mines-rdc.cd/fr/wp-content/uploads/simple-file-list/STATISTIQUES/STATISTIQUES_MINIERES_ANNEE_2020.pdf</t>
  </si>
  <si>
    <t>Rapport Assoupli ITIE-RDC, Page 154</t>
  </si>
  <si>
    <t>https://mines-rdc.cd/fr/wp-content/uploads/simple-file-list/STATISTIQUES/STATISTIQUES_MINIERES_ANNEE_2018.pdf</t>
  </si>
  <si>
    <t>https://mines-rdc.cd/fr/wp-content/uploads/simple-file-list/STATISTIQUES/STATISTIQUES_MINIERES_ANNEE_2019.pdf</t>
  </si>
  <si>
    <t>Divulgation des valeurs de production</t>
  </si>
  <si>
    <t>Cliquez sur URL (lien), en suite cliquez sur l'onglet "Données par entité", selectionnez l'exercice et l'entreprise, selectionnez l'information désiré sur le champ "Infos Contextuelles", cliquez en suite sur le bouton afficher, défiler sur l'accordéon sur "Statistique de production"</t>
  </si>
  <si>
    <t>Pétrole brut (2709), volume</t>
  </si>
  <si>
    <t>Dollars US</t>
  </si>
  <si>
    <t>kg</t>
  </si>
  <si>
    <t>carats</t>
  </si>
  <si>
    <t>Tonnes</t>
  </si>
  <si>
    <t xml:space="preserve">Exigence 3.3 : Données d’exportation </t>
  </si>
  <si>
    <t>Objectif de l’Exigence 3.3</t>
  </si>
  <si>
    <t>Accomplissement de progrès relativement à l’objectif de l’Exigence, pour permettre au public d’apprécier les niveaux et la valeur des exportations de la ou des matière(s) première(s) extractive(s), afin de pouvoir résoudre les problèmes liés aux exportations dans le secteur extractif.</t>
  </si>
  <si>
    <t>L’Exigence 3.3 s’applique-t-elle au cours de la période sous revue ?</t>
  </si>
  <si>
    <t>Divulgation des volumes des exportations</t>
  </si>
  <si>
    <t>Divulgation des valeurs des exportations</t>
  </si>
  <si>
    <t>Rapport Assoupli ITIE-RDC, Pages 148 - 149</t>
  </si>
  <si>
    <t>bbl</t>
  </si>
  <si>
    <t>Exigence 4.1 : Divulgation exhaustive des taxes et des revenus</t>
  </si>
  <si>
    <t>Objectif de l’Exigence 4.1</t>
  </si>
  <si>
    <t>Accomplissement de progrès relativement à l’objectif de l’Exigence, pour assurer des divulgations exhaustives des paiements des entreprises et des recettes gouvernementales provenant des secteurs pétrolier, gazier et minier, afin que le public puisse apprécier la contribution du secteur extractif aux recettes gouvernementales.</t>
  </si>
  <si>
    <t xml:space="preserve"> Pleinement respectée</t>
  </si>
  <si>
    <t>Le gouvernement divulgue-t-il pleinement les revenus extractifs par flux de revenus ?</t>
  </si>
  <si>
    <t>https://eiti.org/files/documents/rapport_assoupli_itie_rdc_2018_2019_1er_semestre_2020_adopte.pdf</t>
  </si>
  <si>
    <t>Rapport Assoupli ITIE-RDC, pages 175 - 191</t>
  </si>
  <si>
    <t>https://drive.google.com/file/d/1ZxdlURToPABno6EFNYVqYAKSYPYUjkrg/view</t>
  </si>
  <si>
    <t>Rapport de concilliation 2017, pages 71 - 72</t>
  </si>
  <si>
    <t>Rapport de cadrage assoupli, page 20</t>
  </si>
  <si>
    <t>Les décisions du Groupe multipartite sur le seuil de matérialité pour les flux de revenus sont-elles accessibles au public ?</t>
  </si>
  <si>
    <t>Rapport Assoupli ITIE-RDC, Section 4.1a, page 165</t>
  </si>
  <si>
    <t>Rapport de concilliation 2017, pages 19 - 20</t>
  </si>
  <si>
    <t>Rapport de cadrage assoupli, page 12 - 14</t>
  </si>
  <si>
    <t>https://drive.google.com/file/d/1uCND_8bx-1ZCMCyGdEE4QuGyoFiwQsPd/view</t>
  </si>
  <si>
    <t>PV DU Comité Executif du 26 août 2020, page n°7</t>
  </si>
  <si>
    <t>Les décisions du Groupe multipartite sur le seuil de matérialité pour les entreprises sont-elles accessibles au public ?</t>
  </si>
  <si>
    <t>Les flux de revenus considérés comme significatifs sont-ils répertoriés et décrits publiquement ?</t>
  </si>
  <si>
    <t>Rapport Assoupli ITIE-RDC, pages 272 - 274</t>
  </si>
  <si>
    <t>Rapport de concilliation 2017, pages 87 - 88</t>
  </si>
  <si>
    <t>Rapport de cadrage assoupli, page 29</t>
  </si>
  <si>
    <t>https://drive.google.com/file/d/1G_qX0QIw4hilufxrdIC1JJxYV8Mv_x86/view</t>
  </si>
  <si>
    <t>Tableau de déscription des flux</t>
  </si>
  <si>
    <t>Les flux de revenus énumérés à l’Exigence 4.1.c ont-ils été pris en compte ? Lorsque le Groupe multipartite a convenu d’exclure certains flux de revenus du périmètre des divulgations ITIE, la justification de cette exclusion et la valeur de ces flux sont-ils clairement documentés ?</t>
  </si>
  <si>
    <t>Rapport Assoupli ITIE-RDC, 
page 165</t>
  </si>
  <si>
    <t>Rapport de cadrage assoupli, pages 12 - 14</t>
  </si>
  <si>
    <t>Le Groupe multipartite a-t-il identifié les entreprises qui versent des paiements significatifs ?</t>
  </si>
  <si>
    <t>Rapport Assoupli ITIE-RDC, pages 220 - 221</t>
  </si>
  <si>
    <t>Rapport de cadrage assoupli, pages 30 - 38</t>
  </si>
  <si>
    <t>Toutes les entreprises aux revenus significatifs ont-elles pleinement déclaré tous les paiements conformément à la définition de la matérialité ?</t>
  </si>
  <si>
    <t>Rapport Assoupli ITIE-RDC, pages 175 - 184</t>
  </si>
  <si>
    <t>Rapport de concilliation 2017, pages 26 - 75</t>
  </si>
  <si>
    <t>Le Groupe multipartite a-t-il identifié les entités de l’État qui reçoivent des revenus significatifs ?</t>
  </si>
  <si>
    <t>Rapport Assoupli ITIE-RDC, page 269</t>
  </si>
  <si>
    <t>Rapport de cadrage assoupli, page 48</t>
  </si>
  <si>
    <t>Toutes les entreprises aux revenus significatifs ont-elles pleinement déclaré tous les montants reçus conformément à la définition de la matérialité ?</t>
  </si>
  <si>
    <t>Rapport Assoupli ITIE-RDC, pages 176 - 184</t>
  </si>
  <si>
    <t>Rapport de concilliation 2017, pages 26 - 68</t>
  </si>
  <si>
    <t>Le gouvernement a-t-il pleinement déclaré tous ses revenus, y compris ceux inférieurs au seuil de matérialité ? Remarque : pour les revenus liés aux flux de revenus inférieurs au seuil de matérialité, il est possible de fournir ces informations sous forme globale si elles sont accompagnées d’une explication sur les flux de revenus spécifiques qui sont inclus dans le total.</t>
  </si>
  <si>
    <t>Rapport Assoupli ITIE-RDC, pages 185 - 191</t>
  </si>
  <si>
    <t>Rapport de concilliation 2017, pages 70 - 75</t>
  </si>
  <si>
    <t>Lorsque des entreprises ou entités de l’État qui versent ou qui reçoivent des revenus significatifs n’ont pas remis de formulaires de déclaration ou n’ont pas divulgué entièrement la totalité de leurs paiements et revenus, les divulgations publiques documentaient-elles ces problèmes et comprenaient-elles une évaluation de l’impact sur l’exhaustivité du Rapport ITIE ?</t>
  </si>
  <si>
    <t>Rapport Assoupli ITIE-RDC, pages 16 - 18</t>
  </si>
  <si>
    <t>Couverture du rapprochement</t>
  </si>
  <si>
    <t>les paiements et les recettes sont déclarés unilatéralement.
Pour ce qui est de la fiabilité, le Comité Exécutif se dit largement satisfait si le taux de couverture atteint est supérieur ou égal à 90% de l'ensemble des paiements effectués par les entreprises du périmètre de déclaration.</t>
  </si>
  <si>
    <t>Rapport de concilliation 2017, page 28</t>
  </si>
  <si>
    <t>Les entreprises versant des paiements significatifs au gouvernement ont-elles divulgué publiquement leurs états financiers audités ou les principaux éléments (c’est-à-dire bilan, compte de résultat, flux de trésorerie) si des états financiers ne sont pas disponibles ?</t>
  </si>
  <si>
    <t>oui, certaines</t>
  </si>
  <si>
    <r>
      <rPr>
        <b/>
        <sz val="11"/>
        <color rgb="FF000000"/>
        <rFont val="Franklin Gothic Book"/>
        <family val="2"/>
      </rPr>
      <t xml:space="preserve">#4.1 (Entités déclarantes) </t>
    </r>
    <r>
      <rPr>
        <sz val="11"/>
        <color rgb="FF000000"/>
        <rFont val="Franklin Gothic Book"/>
        <family val="2"/>
      </rPr>
      <t xml:space="preserve">couvre les entités déclarantes (agences gouvernementales, entreprises et projets) et les informations associées. </t>
    </r>
  </si>
  <si>
    <r>
      <t>1. Veuillez démarrer par le premier cadre (</t>
    </r>
    <r>
      <rPr>
        <b/>
        <i/>
        <sz val="11"/>
        <color theme="1"/>
        <rFont val="Franklin Gothic Book"/>
        <family val="2"/>
      </rPr>
      <t>Liste des entités de l’État déclarantes</t>
    </r>
    <r>
      <rPr>
        <i/>
        <sz val="11"/>
        <color theme="1"/>
        <rFont val="Franklin Gothic Book"/>
        <family val="2"/>
      </rPr>
      <t>), avec le nom de chaque agence gouvernementale déclarante</t>
    </r>
  </si>
  <si>
    <r>
      <t xml:space="preserve">2. Remplissez la ligne </t>
    </r>
    <r>
      <rPr>
        <b/>
        <i/>
        <sz val="11"/>
        <color theme="1"/>
        <rFont val="Franklin Gothic Book"/>
        <family val="2"/>
      </rPr>
      <t>Identifiant d’entreprise</t>
    </r>
    <r>
      <rPr>
        <i/>
        <sz val="11"/>
        <color theme="1"/>
        <rFont val="Franklin Gothic Book"/>
        <family val="2"/>
      </rPr>
      <t xml:space="preserve">. </t>
    </r>
  </si>
  <si>
    <r>
      <t xml:space="preserve">3. Remplissez la </t>
    </r>
    <r>
      <rPr>
        <b/>
        <i/>
        <sz val="11"/>
        <color theme="1"/>
        <rFont val="Franklin Gothic Book"/>
        <family val="2"/>
      </rPr>
      <t>liste des entreprises déclarantes,</t>
    </r>
    <r>
      <rPr>
        <i/>
        <sz val="11"/>
        <color theme="1"/>
        <rFont val="Franklin Gothic Book"/>
        <family val="2"/>
      </rPr>
      <t xml:space="preserve"> en commençant par la première colonne « Nom complet de l’entreprise ». </t>
    </r>
  </si>
  <si>
    <r>
      <rPr>
        <i/>
        <sz val="11"/>
        <color theme="1"/>
        <rFont val="Franklin Gothic Book"/>
        <family val="2"/>
      </rPr>
      <t xml:space="preserve">4. Remplissez la </t>
    </r>
    <r>
      <rPr>
        <b/>
        <i/>
        <sz val="11"/>
        <color theme="1"/>
        <rFont val="Franklin Gothic Book"/>
        <family val="2"/>
      </rPr>
      <t>liste des projets à déclarer,</t>
    </r>
    <r>
      <rPr>
        <i/>
        <sz val="11"/>
        <color theme="1"/>
        <rFont val="Franklin Gothic Book"/>
        <family val="2"/>
      </rPr>
      <t xml:space="preserve"> en commençant par la première colonne « Nom complet du projet ».</t>
    </r>
  </si>
  <si>
    <t>Si vous avez des questions, veuillez contacter votre responsable de pays au Secrétariat international de l'ITIE.</t>
  </si>
  <si>
    <t>Partie 3 – Entités déclarantes</t>
  </si>
  <si>
    <t>Veuillez dresser une liste de toutes les entités déclarantes, accompagnée des informations pertinentes</t>
  </si>
  <si>
    <t>Liste des entités de l’État déclarantes</t>
  </si>
  <si>
    <t>Nom complet de l’agence</t>
  </si>
  <si>
    <t>Types d’agence</t>
  </si>
  <si>
    <t>Numéro d’identifiant (le cas échéant)</t>
  </si>
  <si>
    <t>Total déclaré</t>
  </si>
  <si>
    <t>Direction  Générale des Recettes Domaniales, Judiciaires et de Participation (DGRAD)</t>
  </si>
  <si>
    <t>Régie financière Nationale</t>
  </si>
  <si>
    <t>Direction Générale des Impôts (DGI)</t>
  </si>
  <si>
    <t>Entreprise Publique (EP)</t>
  </si>
  <si>
    <t xml:space="preserve">Entreprises publiques </t>
  </si>
  <si>
    <t>Secrétariat Général aux Hydrocarbures (SGH)</t>
  </si>
  <si>
    <t>Agence de l'Etat</t>
  </si>
  <si>
    <t>Agence Congolaise de l'Environnement (ACE)</t>
  </si>
  <si>
    <t>Direction des Recettes Provinciales (DRP)</t>
  </si>
  <si>
    <t>Regie Financière provinciale</t>
  </si>
  <si>
    <t>Cadastre Minier (CAMI)</t>
  </si>
  <si>
    <t>Direction Générale de Douane et Accises (DGDA)</t>
  </si>
  <si>
    <t>Entité Territoriale Décentralisée (ETD)</t>
  </si>
  <si>
    <t>Banque centrale du Congo (BCC)</t>
  </si>
  <si>
    <t>CEEC</t>
  </si>
  <si>
    <t>Il est possible d’ajouter de nouvelles lignes selon les besoins : cliquez avec le bouton droit de la souris sur le numéro de ligne à gauche et sélectionnez « Insérer »</t>
  </si>
  <si>
    <t>&lt; Type d’agence &gt;</t>
  </si>
  <si>
    <t>&lt;Utiliser l’identifiant d’entité juridique s’il est disponible&gt;</t>
  </si>
  <si>
    <t>Liste des entreprises déclarantes</t>
  </si>
  <si>
    <t>Références d’identifiant d’entreprise</t>
  </si>
  <si>
    <t>Exemple : Numéro d’identification fiscale</t>
  </si>
  <si>
    <t>The Brønnøysund Register Centre</t>
  </si>
  <si>
    <t>S’il est disponible, lien vers le registre ou l’agence</t>
  </si>
  <si>
    <t>Nom complet de l’entreprise</t>
  </si>
  <si>
    <t>Type d’entreprise</t>
  </si>
  <si>
    <t>Numéro d’identifiant d’entreprise</t>
  </si>
  <si>
    <t>Secteur</t>
  </si>
  <si>
    <t>Matières premières (séparées par une virgule)</t>
  </si>
  <si>
    <t xml:space="preserve">Cotation en bourse ou site Internet de l’entreprise </t>
  </si>
  <si>
    <t>États financiers audités (ou s’ils ne sont pas disponibles, bilan, flux de trésorerie, compte de résultat)</t>
  </si>
  <si>
    <t>Rapport sur les versés au gouvernement</t>
  </si>
  <si>
    <t>ALPHAMINBISIE MINING SA  (EX MINING PROCESSING AND CONGO)</t>
  </si>
  <si>
    <t>A0705928C</t>
  </si>
  <si>
    <t>MINIER</t>
  </si>
  <si>
    <t>ETAIN</t>
  </si>
  <si>
    <t>ANVIL MINING CONGO SARL</t>
  </si>
  <si>
    <t>A0700172W</t>
  </si>
  <si>
    <t>Cuivre et Argent</t>
  </si>
  <si>
    <t>BANRO CONGO MINING</t>
  </si>
  <si>
    <t>A0700161J</t>
  </si>
  <si>
    <t>OR</t>
  </si>
  <si>
    <t>BOSS MINING</t>
  </si>
  <si>
    <t>A0905972C</t>
  </si>
  <si>
    <t>Cupro-cobaltifères</t>
  </si>
  <si>
    <t>BRAVURA CONGO SA</t>
  </si>
  <si>
    <t>A1704213Z</t>
  </si>
  <si>
    <t>CGM LISHI MINING SPRL</t>
  </si>
  <si>
    <t>A0906803F</t>
  </si>
  <si>
    <t>A0708211J</t>
  </si>
  <si>
    <t>CHENGTUN CONGO RESSOURCES SARL</t>
  </si>
  <si>
    <t>A1704478M</t>
  </si>
  <si>
    <t>CNMC HUACHIN MABENDE MINING SPRL</t>
  </si>
  <si>
    <t>A1217593M</t>
  </si>
  <si>
    <t>CUIVRE, COBALT, ZINC</t>
  </si>
  <si>
    <t>COMPAGNIE D'EXPLOITATION DES REJETS DE KINGAMYAMBO SARL</t>
  </si>
  <si>
    <t>A1007580B</t>
  </si>
  <si>
    <t>CUIVRE - COBALT</t>
  </si>
  <si>
    <t>COMPAGNIE MINIERE DE KAMBOVE</t>
  </si>
  <si>
    <t>A1100211S</t>
  </si>
  <si>
    <t>Calcaire, Cupro-cobaltifères</t>
  </si>
  <si>
    <t>A0815428E</t>
  </si>
  <si>
    <t>CUIVRE</t>
  </si>
  <si>
    <t>A0906508K</t>
  </si>
  <si>
    <t>Cuivre,cobalt</t>
  </si>
  <si>
    <t>CONGO DONGFANG INTERNATIONAL MINING</t>
  </si>
  <si>
    <t>A0712822W</t>
  </si>
  <si>
    <t>CONGO JINJUN CHENG MINING COMPANY</t>
  </si>
  <si>
    <t>A0907120A</t>
  </si>
  <si>
    <t>COOPERATIVE DES ARTISANAUX MINIERS DU CONGO</t>
  </si>
  <si>
    <t>A1808015H</t>
  </si>
  <si>
    <t>Coltan</t>
  </si>
  <si>
    <t>DATHCOM ( DE AVZ, EX DATHOMIR)</t>
  </si>
  <si>
    <t>A1622637Z</t>
  </si>
  <si>
    <t>Li, Nb-Ta, Wolfram</t>
  </si>
  <si>
    <t>EVELYNE INVESTMENT</t>
  </si>
  <si>
    <t>A1818962G</t>
  </si>
  <si>
    <t>FRONTIER SA</t>
  </si>
  <si>
    <t>A0905460W</t>
  </si>
  <si>
    <t>A0701147F</t>
  </si>
  <si>
    <t>GIRO GOLDFIELDS</t>
  </si>
  <si>
    <t>A1216135C</t>
  </si>
  <si>
    <t>GROUPEMENT POUR LE TRAITEMENT DU TERRIL DE LUBUMBASHI</t>
  </si>
  <si>
    <t>A0704273D</t>
  </si>
  <si>
    <t>vente d'alliage blanc (co-cu)</t>
  </si>
  <si>
    <t>HUACHIN METAL LEACH SPRL</t>
  </si>
  <si>
    <t>A1113665R</t>
  </si>
  <si>
    <t xml:space="preserve">	CUIVRE, COBALT</t>
  </si>
  <si>
    <t>INTERACTIVES ENERGY RESSOURCES</t>
  </si>
  <si>
    <t>A1803095K</t>
  </si>
  <si>
    <t>IRON  MOUNTAIN</t>
  </si>
  <si>
    <t>A1108022H</t>
  </si>
  <si>
    <t>FER</t>
  </si>
  <si>
    <t>IVERLAND MINING CONGO SARL</t>
  </si>
  <si>
    <t>A1507517N</t>
  </si>
  <si>
    <t>Conc.CuCo</t>
  </si>
  <si>
    <t>KAI PENG MINING</t>
  </si>
  <si>
    <t>A1206441Q</t>
  </si>
  <si>
    <t>A0901048A</t>
  </si>
  <si>
    <t>KAMOTO COPPER COMPANY SA</t>
  </si>
  <si>
    <t>A0701041Q</t>
  </si>
  <si>
    <t>CUIVRE, COBALT</t>
  </si>
  <si>
    <t>KIBALI GOLD MINES</t>
  </si>
  <si>
    <t>A0702049L</t>
  </si>
  <si>
    <t>KINGA KILA MINING SASU</t>
  </si>
  <si>
    <t>A1819188C</t>
  </si>
  <si>
    <t>KINSENDA COPPER COMPANY</t>
  </si>
  <si>
    <t>A0704875H</t>
  </si>
  <si>
    <t>KIPUSHI CORPORATION</t>
  </si>
  <si>
    <t>A1009298T</t>
  </si>
  <si>
    <t>CUIVRE, ZINC</t>
  </si>
  <si>
    <t>KISANFU MINING</t>
  </si>
  <si>
    <t>A1004150Y</t>
  </si>
  <si>
    <t>LA COMPAGNIE MINIERE DE MUSONOIE GLOBAL</t>
  </si>
  <si>
    <t>A0815341K</t>
  </si>
  <si>
    <t>LA CONGOLAISE DES MINES ET DE DEVELOPPEMENT SPRL</t>
  </si>
  <si>
    <t>A0704695M</t>
  </si>
  <si>
    <t>A1113407L</t>
  </si>
  <si>
    <t>or,argent,coltan,étain,nabium,wolframite</t>
  </si>
  <si>
    <t>LA MINIERE DE KALUMBWE MYUNGA</t>
  </si>
  <si>
    <t>A0704883R</t>
  </si>
  <si>
    <t>LA MINIERE DE KALUNKUNDI</t>
  </si>
  <si>
    <t>A0906438J</t>
  </si>
  <si>
    <t>LA MINIERE DE KASOMBO</t>
  </si>
  <si>
    <t>A0814790L</t>
  </si>
  <si>
    <t>LIREX</t>
  </si>
  <si>
    <t>A0703937N</t>
  </si>
  <si>
    <t>PETROLIER</t>
  </si>
  <si>
    <t>PETROLE</t>
  </si>
  <si>
    <t>LUALABA COPPER SMELTER SAS</t>
  </si>
  <si>
    <t>A1500752K</t>
  </si>
  <si>
    <t>LUGUSHWA MINING SARL</t>
  </si>
  <si>
    <t>A0700163L</t>
  </si>
  <si>
    <t>MACROLINK JIAYUAN MINING SARL</t>
  </si>
  <si>
    <t>A0814788J</t>
  </si>
  <si>
    <t>METAL AND CHEMICALS</t>
  </si>
  <si>
    <t>A1201610P</t>
  </si>
  <si>
    <t>COLTAN</t>
  </si>
  <si>
    <t>METAL MINES</t>
  </si>
  <si>
    <t>A0814803A</t>
  </si>
  <si>
    <t>CASSITERITE, COBALT, COLTAN ET CUIVRE</t>
  </si>
  <si>
    <t>A0802327P</t>
  </si>
  <si>
    <t>ETAIN, Tantalum, WOLFRAMITE, OR</t>
  </si>
  <si>
    <t>MINING PROGRESS COMPANY SARL</t>
  </si>
  <si>
    <t>A1500849Q</t>
  </si>
  <si>
    <t>MMG KINSEVERE SPRL</t>
  </si>
  <si>
    <t>A0800394N</t>
  </si>
  <si>
    <t>CUIVRE, COBALT, argent, arsenic, barium, cobalt, cuivre, fer, manganese, nickel, or, palladium, platine, plomb, soufre et zinc</t>
  </si>
  <si>
    <t>MSAC SARL</t>
  </si>
  <si>
    <t>A1704598S</t>
  </si>
  <si>
    <t>MUANDA INTERNATIONAL OIL COMPANY</t>
  </si>
  <si>
    <t>A0701284E</t>
  </si>
  <si>
    <t>MUTANDA MINING</t>
  </si>
  <si>
    <t>A0704867Z</t>
  </si>
  <si>
    <t>NAMOYA MINING SARL</t>
  </si>
  <si>
    <t>A0700153A</t>
  </si>
  <si>
    <t>OUI</t>
  </si>
  <si>
    <t>OM METAL RESSOURCES SPRL</t>
  </si>
  <si>
    <t>A1212519X</t>
  </si>
  <si>
    <t>PERENCO ODS (EX. CHEVRON ODS)</t>
  </si>
  <si>
    <t>A0703905D</t>
  </si>
  <si>
    <t>PERENCO RECHERCHE ET EXPLOITATION PETROLIERE</t>
  </si>
  <si>
    <t>A1215507U</t>
  </si>
  <si>
    <t>RUASHI MINING</t>
  </si>
  <si>
    <t>A0704687D</t>
  </si>
  <si>
    <t>RUBACO SARL</t>
  </si>
  <si>
    <t>A0814809G</t>
  </si>
  <si>
    <t>SHITURU MINING CORPORATION</t>
  </si>
  <si>
    <t>A1008279L</t>
  </si>
  <si>
    <t>SINO CONGOLAISE DES MINES</t>
  </si>
  <si>
    <t>A1007960P</t>
  </si>
  <si>
    <t>SOCIETE AMUR MUGOTE</t>
  </si>
  <si>
    <t>A1102672S</t>
  </si>
  <si>
    <t>CUIVRE, COBALT, ZINC, ETAIN, PLOMB</t>
  </si>
  <si>
    <t>SOCIETE ANHUI CONGO D'INVESTIMENT MINIER</t>
  </si>
  <si>
    <t>A1001383Q</t>
  </si>
  <si>
    <t>DIAMANT</t>
  </si>
  <si>
    <t>A1105861J</t>
  </si>
  <si>
    <t>SOCIETE CNMC CONGO COMPAGNIE MINIERE SARL</t>
  </si>
  <si>
    <t>A1507008K</t>
  </si>
  <si>
    <t>A0811080D</t>
  </si>
  <si>
    <t>MANGANESE</t>
  </si>
  <si>
    <t>SOCIETE DE DEVELOPPEMENT INDUSTRIEL ET MINIER DU CONGO (SODIMICO)</t>
  </si>
  <si>
    <t>A0905363Q</t>
  </si>
  <si>
    <t>SOCIETE DE TRAITEMENT DE TERRIL DE LUBUMBASHI</t>
  </si>
  <si>
    <t>A0700357X</t>
  </si>
  <si>
    <t>EXPLOITATION DES REJETS</t>
  </si>
  <si>
    <t>SOCIETE D'EXPLOITATION DE MUSOSHI</t>
  </si>
  <si>
    <t>A1801198Y</t>
  </si>
  <si>
    <t>SOCIETE D'EXPLOITATION KIPOI</t>
  </si>
  <si>
    <t>A0811655D</t>
  </si>
  <si>
    <t>SOCIETE GOLDEN AFRICA RESSOURCES SPRL</t>
  </si>
  <si>
    <t>A0900876N</t>
  </si>
  <si>
    <t>A1115317M</t>
  </si>
  <si>
    <t>A0700201C</t>
  </si>
  <si>
    <t>SOCIETE MINIERE DE BISUNZU</t>
  </si>
  <si>
    <t>A1407282G</t>
  </si>
  <si>
    <t xml:space="preserve">	Coltan, Cassiterite, Wolframite</t>
  </si>
  <si>
    <t>SOCIETE MINIERE DE DEZIWA SAS</t>
  </si>
  <si>
    <t>A1712131F</t>
  </si>
  <si>
    <t xml:space="preserve">	CUIVRE COBALT ET ASSOCIES</t>
  </si>
  <si>
    <t>A0805833A</t>
  </si>
  <si>
    <t>OUI (2018)</t>
  </si>
  <si>
    <t>SOCIETE MINIERE DU KATANGA</t>
  </si>
  <si>
    <t>A0704865X</t>
  </si>
  <si>
    <t>A0700108B</t>
  </si>
  <si>
    <t>TEIKOKU OIL</t>
  </si>
  <si>
    <t>A0703938P</t>
  </si>
  <si>
    <t>TENGYUAN COBALT &amp; COPPER RESOURCES LTD.,  CO. " TCC. SARL"</t>
  </si>
  <si>
    <t>A1608603U</t>
  </si>
  <si>
    <t>TENKE FUNGURUME MINING</t>
  </si>
  <si>
    <t>A0810758D</t>
  </si>
  <si>
    <t>THOMAS MINING</t>
  </si>
  <si>
    <t>A1408473B</t>
  </si>
  <si>
    <t>A0700073N</t>
  </si>
  <si>
    <t>&lt;Choisir le secteur&gt;</t>
  </si>
  <si>
    <t>Liste des projets à déclarer</t>
  </si>
  <si>
    <t>Nom complet de projet</t>
  </si>
  <si>
    <t>Numéro(s) de référence d’accord juridique : contrat, licence, bail, concession,…</t>
  </si>
  <si>
    <t>Entreprises affiliées, commencer par l’opérateur</t>
  </si>
  <si>
    <t>Matières premières (une par ligne)</t>
  </si>
  <si>
    <t>Statut</t>
  </si>
  <si>
    <t>Production (volume)</t>
  </si>
  <si>
    <t>Unité</t>
  </si>
  <si>
    <t>Production (valeur)</t>
  </si>
  <si>
    <t>Devise</t>
  </si>
  <si>
    <t>&lt;Sélectionner l’unité&gt;</t>
  </si>
  <si>
    <t>&lt; XXX &gt;</t>
  </si>
  <si>
    <r>
      <rPr>
        <b/>
        <sz val="11"/>
        <color theme="1"/>
        <rFont val="Franklin Gothic Book"/>
        <family val="2"/>
      </rPr>
      <t>Pour la dernière version de modèle de données résumées, voir le site</t>
    </r>
    <r>
      <rPr>
        <b/>
        <sz val="11"/>
        <color rgb="FF000000"/>
        <rFont val="Franklin Gothic Book"/>
        <family val="2"/>
      </rPr>
      <t xml:space="preserve"> </t>
    </r>
    <r>
      <rPr>
        <b/>
        <u/>
        <sz val="11"/>
        <color rgb="FF188FBB"/>
        <rFont val="Franklin Gothic Book"/>
        <family val="2"/>
      </rPr>
      <t>https://eiti.org/fr/document/modele-donnees-resumees-itie</t>
    </r>
  </si>
  <si>
    <r>
      <rPr>
        <b/>
        <sz val="11"/>
        <color rgb="FF000000"/>
        <rFont val="Franklin Gothic Book"/>
        <family val="2"/>
      </rPr>
      <t>Soumettez-vous vos commentaires ou signalez un conflit dans les données !</t>
    </r>
    <r>
      <rPr>
        <b/>
        <sz val="11"/>
        <color rgb="FF000000"/>
        <rFont val="Franklin Gothic Book"/>
        <family val="2"/>
      </rPr>
      <t xml:space="preserve"> </t>
    </r>
    <r>
      <rPr>
        <b/>
        <sz val="11"/>
        <color theme="1"/>
        <rFont val="Franklin Gothic Book"/>
        <family val="2"/>
      </rPr>
      <t>Envoyez-nous un courriel à l’adresse</t>
    </r>
    <r>
      <rPr>
        <b/>
        <sz val="11"/>
        <color rgb="FF000000"/>
        <rFont val="Franklin Gothic Book"/>
        <family val="2"/>
      </rPr>
      <t xml:space="preserve"> </t>
    </r>
    <r>
      <rPr>
        <b/>
        <u/>
        <sz val="11"/>
        <color rgb="FF188FBB"/>
        <rFont val="Franklin Gothic Book"/>
        <family val="2"/>
      </rPr>
      <t>data@eiti.org</t>
    </r>
  </si>
  <si>
    <r>
      <t xml:space="preserve">Adresse : </t>
    </r>
    <r>
      <rPr>
        <b/>
        <sz val="11"/>
        <color rgb="FF165B89"/>
        <rFont val="Franklin Gothic Book"/>
        <family val="2"/>
      </rPr>
      <t>Rådhusgata 26, 0151 Oslo, Norvège</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 </t>
    </r>
    <r>
      <rPr>
        <b/>
        <sz val="11"/>
        <color rgb="FF165B89"/>
        <rFont val="Franklin Gothic Book"/>
        <family val="2"/>
      </rPr>
      <t>Postboks 340 Sentrum, 0101 Oslo, Norvège</t>
    </r>
  </si>
  <si>
    <t>Summary data template</t>
  </si>
  <si>
    <r>
      <rPr>
        <b/>
        <sz val="11"/>
        <color rgb="FF000000"/>
        <rFont val="Franklin Gothic Book"/>
        <family val="2"/>
      </rPr>
      <t xml:space="preserve">#4.1 (Recettes gouvernementales) </t>
    </r>
    <r>
      <rPr>
        <sz val="11"/>
        <color rgb="FF000000"/>
        <rFont val="Franklin Gothic Book"/>
        <family val="2"/>
      </rPr>
      <t>contient des données complètes sur les revenus gouvernementaux par flux de revenus, selon la classification du Manuel de statistiques de finances publiques.</t>
    </r>
  </si>
  <si>
    <r>
      <t xml:space="preserve">1. Saisissez le nom de tous les </t>
    </r>
    <r>
      <rPr>
        <b/>
        <i/>
        <sz val="11"/>
        <color theme="1"/>
        <rFont val="Franklin Gothic Book"/>
        <family val="2"/>
      </rPr>
      <t>flux de revenus</t>
    </r>
    <r>
      <rPr>
        <i/>
        <sz val="11"/>
        <color theme="1"/>
        <rFont val="Franklin Gothic Book"/>
        <family val="2"/>
      </rPr>
      <t xml:space="preserve"> gouvernementaux pour le secteur extractif, y compris les revenus inférieurs aux seuils de matérialité convenus (une ligne doit être utilisée pour chaque flux de revenus et chaque entité de l’État)</t>
    </r>
  </si>
  <si>
    <r>
      <rPr>
        <i/>
        <sz val="11"/>
        <color theme="1"/>
        <rFont val="Franklin Gothic Book"/>
        <family val="2"/>
      </rPr>
      <t>2. Saisissez le nom de l’</t>
    </r>
    <r>
      <rPr>
        <b/>
        <i/>
        <sz val="11"/>
        <color rgb="FF000000"/>
        <rFont val="Franklin Gothic Book"/>
        <family val="2"/>
      </rPr>
      <t>entité</t>
    </r>
    <r>
      <rPr>
        <i/>
        <sz val="11"/>
        <color rgb="FF000000"/>
        <rFont val="Franklin Gothic Book"/>
        <family val="2"/>
      </rPr>
      <t xml:space="preserve"> </t>
    </r>
    <r>
      <rPr>
        <b/>
        <i/>
        <sz val="11"/>
        <color rgb="FF000000"/>
        <rFont val="Franklin Gothic Book"/>
        <family val="2"/>
      </rPr>
      <t>de l’État bénéficiaire.</t>
    </r>
  </si>
  <si>
    <r>
      <rPr>
        <i/>
        <sz val="11"/>
        <color theme="1"/>
        <rFont val="Franklin Gothic Book"/>
        <family val="2"/>
      </rPr>
      <t xml:space="preserve">3. Choisissez le </t>
    </r>
    <r>
      <rPr>
        <b/>
        <i/>
        <sz val="11"/>
        <color rgb="FF000000"/>
        <rFont val="Franklin Gothic Book"/>
        <family val="2"/>
      </rPr>
      <t>Secteur</t>
    </r>
    <r>
      <rPr>
        <i/>
        <sz val="11"/>
        <color rgb="FF000000"/>
        <rFont val="Franklin Gothic Book"/>
        <family val="2"/>
      </rPr>
      <t xml:space="preserve"> et la </t>
    </r>
    <r>
      <rPr>
        <b/>
        <i/>
        <sz val="11"/>
        <color rgb="FF000000"/>
        <rFont val="Franklin Gothic Book"/>
        <family val="2"/>
      </rPr>
      <t>Classification du cadre statistique des finances publiques</t>
    </r>
    <r>
      <rPr>
        <i/>
        <sz val="11"/>
        <color rgb="FF000000"/>
        <rFont val="Franklin Gothic Book"/>
        <family val="2"/>
      </rPr>
      <t xml:space="preserve"> auxquels ces revenus s’appliquent. Utilisez les instructions fournies dans le </t>
    </r>
    <r>
      <rPr>
        <i/>
        <u/>
        <sz val="11"/>
        <color rgb="FF000000"/>
        <rFont val="Franklin Gothic Book"/>
        <family val="2"/>
      </rPr>
      <t xml:space="preserve">Cadre statistique des finances publiques pour la déclaration ITIE. </t>
    </r>
    <r>
      <rPr>
        <sz val="11"/>
        <color rgb="FF000000"/>
        <rFont val="Franklin Gothic Book"/>
        <family val="2"/>
      </rPr>
      <t>Si un flux de revenus ne peut pas être désagrégé par secteur, sélectionnez « Autre ».</t>
    </r>
  </si>
  <si>
    <r>
      <rPr>
        <i/>
        <sz val="11"/>
        <color theme="1"/>
        <rFont val="Franklin Gothic Book"/>
        <family val="2"/>
      </rPr>
      <t>4.</t>
    </r>
    <r>
      <rPr>
        <i/>
        <sz val="11"/>
        <color theme="1"/>
        <rFont val="Franklin Gothic Book"/>
        <family val="2"/>
      </rPr>
      <t xml:space="preserve"> </t>
    </r>
    <r>
      <rPr>
        <i/>
        <sz val="11"/>
        <color theme="1"/>
        <rFont val="Franklin Gothic Book"/>
        <family val="2"/>
      </rPr>
      <t xml:space="preserve">Dans la colonne </t>
    </r>
    <r>
      <rPr>
        <b/>
        <i/>
        <sz val="11"/>
        <color rgb="FF000000"/>
        <rFont val="Franklin Gothic Book"/>
        <family val="2"/>
      </rPr>
      <t>Valeur des revenus</t>
    </r>
    <r>
      <rPr>
        <i/>
        <sz val="11"/>
        <color rgb="FF000000"/>
        <rFont val="Franklin Gothic Book"/>
        <family val="2"/>
      </rPr>
      <t>, saisissez le chiffre total pour chaque flux de revenus divulgué par le gouvernement, y compris les revenus qui n’ont pas été rapprochés.</t>
    </r>
  </si>
  <si>
    <t xml:space="preserve"> Rappel : Les perceptions du gouvernement provenant des entreprises pour le compte de leurs employés doivent être exclues (par exemple, retenue à la source de l’impôt sur le revenu, cotisations des employés à la sécurité sociale), car elles ne sont pas considérées comme des paiements versés par des entreprises au gouvernement.</t>
  </si>
  <si>
    <t>5. Si certains des paiements figurant dans le Rapport ITIE ne peuvent pas être associés aux catégories du Cadre statistique des finances publiques (SFP), veuillez les répertorier dans le cadre « Informations complémentaires » ci-dessous.</t>
  </si>
  <si>
    <t>Total des recettes gouvernementales provenant du secteur extractif (avec la classification du SFP)</t>
  </si>
  <si>
    <t>Cadre statistique des finances publiques pour la déclaration ITIE</t>
  </si>
  <si>
    <r>
      <t>Exigence ITIE 5.1.b </t>
    </r>
    <r>
      <rPr>
        <i/>
        <sz val="11"/>
        <color rgb="FF000000"/>
        <rFont val="Franklin Gothic Book"/>
        <family val="2"/>
      </rPr>
      <t>: Classification des revenus</t>
    </r>
  </si>
  <si>
    <r>
      <t>Exigence ITIE 4.1.d </t>
    </r>
    <r>
      <rPr>
        <b/>
        <i/>
        <sz val="11"/>
        <color rgb="FF000000"/>
        <rFont val="Franklin Gothic Book"/>
        <family val="2"/>
      </rPr>
      <t>: Divulgation exhaustive par le gouvernement</t>
    </r>
  </si>
  <si>
    <t>GFS Level 1</t>
  </si>
  <si>
    <t>GFS Level 2</t>
  </si>
  <si>
    <t>GFS Level 3</t>
  </si>
  <si>
    <t>GFS Level 4</t>
  </si>
  <si>
    <t>Classification du SFP</t>
  </si>
  <si>
    <t>Nom de flux de revenus</t>
  </si>
  <si>
    <t>Entité de l’État</t>
  </si>
  <si>
    <t>Valeur des revenus</t>
  </si>
  <si>
    <t>Qu’est-ce que le SFP ?</t>
  </si>
  <si>
    <t>Amendes, peines et dédits (143E)</t>
  </si>
  <si>
    <t>Avis de Mise en Recouvrement A</t>
  </si>
  <si>
    <t>dollars US</t>
  </si>
  <si>
    <t>Le cadre statistique des finances publiques [SFP – « Government Finance Statistics » en anglais] est un cadre international de classification des flux de revenus en vue de les comparer entre différents pays et différentes périodes. Voir l’exemple de cadre complet ci-dessous. Le cadre utilisé ci-dessous a été élaboré par le Fonds monétaire international (FMI) et le Secrétariat international de l’ITIE.
La lettre E dans les codes du SFP signifie qu’il s’agit de codes exclusivement utilisés pour les revenus provenant d’entreprises extractives. Les chiffres à droite ont été spécifiquement conçus pour les entreprises extractives.</t>
  </si>
  <si>
    <t>Avis de Mise en Recouvrement B</t>
  </si>
  <si>
    <t>Autres impôts payés par les entreprises exploitant des ressources naturelles (116E)</t>
  </si>
  <si>
    <t>Banque de données</t>
  </si>
  <si>
    <t>Frais administratifs pour services gouvernementaux (1422E)</t>
  </si>
  <si>
    <t>Contribution à l'effort pour l'exploration de la Cuvette Centrale</t>
  </si>
  <si>
    <t>Des entreprises d’État (1412E1)</t>
  </si>
  <si>
    <t>Dividendes des Entreprises publiques</t>
  </si>
  <si>
    <t>Provenant de la participation de l’État (1412E2)</t>
  </si>
  <si>
    <t>Dividendes Pétrolier</t>
  </si>
  <si>
    <r>
      <rPr>
        <i/>
        <u/>
        <sz val="11"/>
        <color rgb="FF000000"/>
        <rFont val="Franklin Gothic Book"/>
        <family val="2"/>
      </rPr>
      <t>Pour des orientations complémentaires, veuillez accéder au site</t>
    </r>
    <r>
      <rPr>
        <u/>
        <sz val="11"/>
        <color theme="10"/>
        <rFont val="Franklin Gothic Book"/>
        <family val="2"/>
      </rPr>
      <t xml:space="preserve"> </t>
    </r>
    <r>
      <rPr>
        <b/>
        <u/>
        <sz val="11"/>
        <color theme="10"/>
        <rFont val="Franklin Gothic Book"/>
        <family val="2"/>
      </rPr>
      <t>https://eiti.org/fr/document/modele-donnees-resumees-itie</t>
    </r>
  </si>
  <si>
    <t>Effort de contribution au budget de l'Etat</t>
  </si>
  <si>
    <r>
      <rPr>
        <u/>
        <sz val="11"/>
        <color theme="1"/>
        <rFont val="Franklin Gothic Book"/>
        <family val="2"/>
      </rPr>
      <t>ou au site</t>
    </r>
    <r>
      <rPr>
        <i/>
        <u/>
        <sz val="11"/>
        <color rgb="FF000000"/>
        <rFont val="Franklin Gothic Book"/>
        <family val="2"/>
      </rPr>
      <t xml:space="preserve"> </t>
    </r>
    <r>
      <rPr>
        <b/>
        <u/>
        <sz val="11"/>
        <color theme="10"/>
        <rFont val="Franklin Gothic Book"/>
        <family val="2"/>
      </rPr>
      <t>https://www.imf.org/external/np/sta/gfsm/</t>
    </r>
  </si>
  <si>
    <t>Frais de formation des cadres congolais</t>
  </si>
  <si>
    <t>Impôts sur la propriété (113E)</t>
  </si>
  <si>
    <t>Impôt mobilier</t>
  </si>
  <si>
    <t>Impôts ordinaires sur le revenu, le bénéfice et les plus-values (1112E1)</t>
  </si>
  <si>
    <t>Impôt sur les bénéfices et Profits(ou Impôt Spécial Forfetaire)</t>
  </si>
  <si>
    <t>Impôts Professionnel sur les Rémunérations et Exceptionnel sur la Rémunération des Expatriés</t>
  </si>
  <si>
    <t>Livré/payé directement à l’État (1415E31)</t>
  </si>
  <si>
    <t>Marge distribuable(Profit-Oil Etat Puissance Publique)</t>
  </si>
  <si>
    <t>Participation (Profit-Oil Etat associé)</t>
  </si>
  <si>
    <t>Pénalités versées à la DGRAD (Sur les flux retenus dans le référentiel)</t>
  </si>
  <si>
    <t>Pénalités versées Trésor</t>
  </si>
  <si>
    <t>Droits de licence (114521E)</t>
  </si>
  <si>
    <t>Redevance Superficiaire/Frais de passage</t>
  </si>
  <si>
    <t>Redevances (1415E1)</t>
  </si>
  <si>
    <t>Royalties : Quote-part Trésor (50%)</t>
  </si>
  <si>
    <t>Taxes sur les émissions et la pollution (114522E)</t>
  </si>
  <si>
    <t>Suivi de l'exécution du PAR,PGE et Audit Environnemental</t>
  </si>
  <si>
    <t>Taxes sur les exportations (1152E)</t>
  </si>
  <si>
    <t>Taxe de statistiques (ST)</t>
  </si>
  <si>
    <t>Livré/payé à une/des entreprise(s) d’État</t>
  </si>
  <si>
    <t>Accords transactionnels</t>
  </si>
  <si>
    <t>Autorisation de transport de minerais</t>
  </si>
  <si>
    <t>Autres Recettes (Uniquement pour les AFE)</t>
  </si>
  <si>
    <t>Avance Contractuel</t>
  </si>
  <si>
    <t>SGH</t>
  </si>
  <si>
    <t>Cession d'actifs</t>
  </si>
  <si>
    <t>Contribution au fonds pour le développement de la Province</t>
  </si>
  <si>
    <t>EP</t>
  </si>
  <si>
    <t>Droits et Taxes A L'Exportation (Totale Quittance)</t>
  </si>
  <si>
    <t>Droits de douane et autres droits d’importation (1151E)</t>
  </si>
  <si>
    <t>Droits et taxes à l'importation (Totale Quittance)</t>
  </si>
  <si>
    <t>Droits proportionnels sur augmentation du capital des sociétés</t>
  </si>
  <si>
    <t>Droits superficiaires annuels par carré : CAMI (50%)</t>
  </si>
  <si>
    <t>Droits superficiaires annuels par carré : Quote-part Trésor (50%)</t>
  </si>
  <si>
    <t>Frais administratif de confidentialité</t>
  </si>
  <si>
    <t>Frais de Consultance</t>
  </si>
  <si>
    <t>Frais de dépôt du dossier de la demande</t>
  </si>
  <si>
    <t>Frais d'option/ Frais de renonciation au droit de préemption</t>
  </si>
  <si>
    <t>IBP sur Prestations des personnes non résidentes en RDC</t>
  </si>
  <si>
    <t>Impôt Spécial sur le profit Excédentaire</t>
  </si>
  <si>
    <t>MIN. ENV</t>
  </si>
  <si>
    <t>Impôt sur la superficie des concessions Minières et des hydrocarbures</t>
  </si>
  <si>
    <t>Taxes sur les véhicules à moteur (11451E)</t>
  </si>
  <si>
    <t>Impôt sur le Véhicule (Vignette &amp; TCSR)</t>
  </si>
  <si>
    <t>DRP</t>
  </si>
  <si>
    <t>Indemnité Forfaitaire</t>
  </si>
  <si>
    <t>Loyers d'Amodiation et/ou rente mensuelle et Indemnisation pour perte des revenus escomptés à titre de contrat  d'amodiation</t>
  </si>
  <si>
    <t>Pas-de-Porte versés aux Entreprises Publiques/Bonus de signature ou Transfert</t>
  </si>
  <si>
    <t>Pénalités et Amendes Transactionnelles pour la DGDA</t>
  </si>
  <si>
    <t>Police des Mines et Hydrocarbures</t>
  </si>
  <si>
    <t>MIN.PROV.NK</t>
  </si>
  <si>
    <t>Redevance annuelle pour entités de traitement et de transformation de toutes catégories et tailleries</t>
  </si>
  <si>
    <t>Redevance minière : quote-part ETD (15%)</t>
  </si>
  <si>
    <t>Redevance Minière: Quote-part Province (25%)</t>
  </si>
  <si>
    <t>Redevance Minière: Quote-part Trésor (50%)</t>
  </si>
  <si>
    <t>CAMI</t>
  </si>
  <si>
    <t>Retenue Redeveance suivi de Change par les banques commerciales</t>
  </si>
  <si>
    <t>Royalties versées aux Entreprises Publiques</t>
  </si>
  <si>
    <t>Taxe 1% sur la valeur réévaluée par le CEEC revenant à la province</t>
  </si>
  <si>
    <t>Taxe 1% sur les produits de transaction des matières précieuses  d'exploitation artisanale</t>
  </si>
  <si>
    <t>Taxe Concentrés</t>
  </si>
  <si>
    <t>Taxe pour exploitation des eaux naturelles et de surface</t>
  </si>
  <si>
    <t>Taxe rémunératoire</t>
  </si>
  <si>
    <t>Taxe sur la reconstruction</t>
  </si>
  <si>
    <t>Taxe Voirie et Drainage</t>
  </si>
  <si>
    <t>Redevance minière : quote-part FOMIN (10%)</t>
  </si>
  <si>
    <t>Total en dollars US</t>
  </si>
  <si>
    <t>Informations complémentaires</t>
  </si>
  <si>
    <t>Toute information complémentaire non admissible pour être incluse dans le tableau ci-dessus doit figurer en dessous dans un commentaire.</t>
  </si>
  <si>
    <t>Commentaire 1</t>
  </si>
  <si>
    <t>Veuillez inclure des commentaires ici. Les retenues à la source ne sont pas versées pour le compte des entreprises et doivent donc être exclues</t>
  </si>
  <si>
    <t>Commentaire 2</t>
  </si>
  <si>
    <t>Insérez des lignes supplémentaires selon les besoins. Par exemple, le tableau ci-dessous couvre les revenus exclus</t>
  </si>
  <si>
    <t>Retenues à la source</t>
  </si>
  <si>
    <t>Autorités fiscales</t>
  </si>
  <si>
    <t>Exploitation minière</t>
  </si>
  <si>
    <t>Total</t>
  </si>
  <si>
    <t>Commentaire 3</t>
  </si>
  <si>
    <t>Veuillez inclure des commentaires ici.</t>
  </si>
  <si>
    <t>Commentaire 4</t>
  </si>
  <si>
    <t>Commentaire 5</t>
  </si>
  <si>
    <r>
      <t xml:space="preserve">Adresse : </t>
    </r>
    <r>
      <rPr>
        <b/>
        <sz val="11"/>
        <color rgb="FF165B89"/>
        <rFont val="Franklin Gothic Book"/>
        <family val="2"/>
      </rPr>
      <t>Rådhusgata 26, 0151 Oslo, Norvège</t>
    </r>
    <r>
      <rPr>
        <b/>
        <sz val="11"/>
        <color rgb="FF000000"/>
        <rFont val="Franklin Gothic Book"/>
        <family val="2"/>
      </rPr>
      <t xml:space="preserve">   </t>
    </r>
  </si>
  <si>
    <r>
      <rPr>
        <b/>
        <sz val="11"/>
        <color rgb="FF000000"/>
        <rFont val="Franklin Gothic Book"/>
        <family val="2"/>
      </rPr>
      <t xml:space="preserve">#4.1 (Données des entreprises) </t>
    </r>
    <r>
      <rPr>
        <sz val="11"/>
        <color rgb="FF000000"/>
        <rFont val="Franklin Gothic Book"/>
        <family val="2"/>
      </rPr>
      <t xml:space="preserve">contient les données par flux de revenus aux niveaux des entreprises et des projets. </t>
    </r>
  </si>
  <si>
    <r>
      <t>1. Saisissez le nom d’</t>
    </r>
    <r>
      <rPr>
        <b/>
        <i/>
        <sz val="11"/>
        <color theme="1"/>
        <rFont val="Franklin Gothic Book"/>
        <family val="2"/>
      </rPr>
      <t>entreprise</t>
    </r>
    <r>
      <rPr>
        <i/>
        <sz val="11"/>
        <color theme="1"/>
        <rFont val="Franklin Gothic Book"/>
        <family val="2"/>
      </rPr>
      <t xml:space="preserve"> dans le menu déroulant</t>
    </r>
  </si>
  <si>
    <r>
      <t>2. Saisissez l’</t>
    </r>
    <r>
      <rPr>
        <b/>
        <i/>
        <sz val="11"/>
        <color theme="1"/>
        <rFont val="Franklin Gothic Book"/>
        <family val="2"/>
      </rPr>
      <t>entité de l’État collectrice</t>
    </r>
    <r>
      <rPr>
        <i/>
        <sz val="11"/>
        <color theme="1"/>
        <rFont val="Franklin Gothic Book"/>
        <family val="2"/>
      </rPr>
      <t xml:space="preserve"> et le </t>
    </r>
    <r>
      <rPr>
        <b/>
        <i/>
        <sz val="11"/>
        <color theme="1"/>
        <rFont val="Franklin Gothic Book"/>
        <family val="2"/>
      </rPr>
      <t xml:space="preserve">nom du paiement </t>
    </r>
    <r>
      <rPr>
        <i/>
        <sz val="11"/>
        <color theme="1"/>
        <rFont val="Franklin Gothic Book"/>
        <family val="2"/>
      </rPr>
      <t>dans le menu déroulant</t>
    </r>
  </si>
  <si>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Indiquez si le flux de paiements est i) </t>
    </r>
    <r>
      <rPr>
        <b/>
        <i/>
        <sz val="11"/>
        <color theme="1"/>
        <rFont val="Franklin Gothic Book"/>
        <family val="2"/>
      </rPr>
      <t>prélevé sur le projet</t>
    </r>
    <r>
      <rPr>
        <i/>
        <sz val="11"/>
        <color theme="1"/>
        <rFont val="Franklin Gothic Book"/>
        <family val="2"/>
      </rPr>
      <t xml:space="preserve"> et ii) </t>
    </r>
    <r>
      <rPr>
        <b/>
        <i/>
        <sz val="11"/>
        <color theme="1"/>
        <rFont val="Franklin Gothic Book"/>
        <family val="2"/>
      </rPr>
      <t>déclaré par projet</t>
    </r>
  </si>
  <si>
    <r>
      <t xml:space="preserve">4. Saisissez les informations sur le projet : </t>
    </r>
    <r>
      <rPr>
        <b/>
        <i/>
        <sz val="11"/>
        <color theme="1"/>
        <rFont val="Franklin Gothic Book"/>
        <family val="2"/>
      </rPr>
      <t>nom du projet </t>
    </r>
    <r>
      <rPr>
        <i/>
        <sz val="11"/>
        <color theme="1"/>
        <rFont val="Franklin Gothic Book"/>
        <family val="2"/>
      </rPr>
      <t xml:space="preserve">et </t>
    </r>
    <r>
      <rPr>
        <b/>
        <i/>
        <sz val="11"/>
        <color theme="1"/>
        <rFont val="Franklin Gothic Book"/>
        <family val="2"/>
      </rPr>
      <t>devise de déclaration</t>
    </r>
  </si>
  <si>
    <r>
      <rPr>
        <i/>
        <sz val="11"/>
        <color theme="1"/>
        <rFont val="Franklin Gothic Book"/>
        <family val="2"/>
      </rPr>
      <t>5.</t>
    </r>
    <r>
      <rPr>
        <i/>
        <sz val="11"/>
        <color theme="1"/>
        <rFont val="Franklin Gothic Book"/>
        <family val="2"/>
      </rPr>
      <t xml:space="preserve"> </t>
    </r>
    <r>
      <rPr>
        <i/>
        <sz val="11"/>
        <color theme="1"/>
        <rFont val="Franklin Gothic Book"/>
        <family val="2"/>
      </rPr>
      <t xml:space="preserve">Saisissez la </t>
    </r>
    <r>
      <rPr>
        <b/>
        <i/>
        <sz val="11"/>
        <color theme="1"/>
        <rFont val="Franklin Gothic Book"/>
        <family val="2"/>
      </rPr>
      <t>valeur des revenus</t>
    </r>
    <r>
      <rPr>
        <i/>
        <sz val="11"/>
        <color theme="1"/>
        <rFont val="Franklin Gothic Book"/>
        <family val="2"/>
      </rPr>
      <t xml:space="preserve">, </t>
    </r>
    <r>
      <rPr>
        <i/>
        <u/>
        <sz val="11"/>
        <color theme="1"/>
        <rFont val="Franklin Gothic Book"/>
        <family val="2"/>
      </rPr>
      <t>telle qu’elle a été divulguée par le gouvernement</t>
    </r>
    <r>
      <rPr>
        <i/>
        <sz val="11"/>
        <color theme="1"/>
        <rFont val="Franklin Gothic Book"/>
        <family val="2"/>
      </rPr>
      <t xml:space="preserve">, et tout </t>
    </r>
    <r>
      <rPr>
        <b/>
        <i/>
        <sz val="11"/>
        <color theme="1"/>
        <rFont val="Franklin Gothic Book"/>
        <family val="2"/>
      </rPr>
      <t>commentaire</t>
    </r>
    <r>
      <rPr>
        <i/>
        <sz val="11"/>
        <color theme="1"/>
        <rFont val="Franklin Gothic Book"/>
        <family val="2"/>
      </rPr>
      <t xml:space="preserve"> pertinent</t>
    </r>
  </si>
  <si>
    <t>Revenus du gouvernement par entreprise et par projet</t>
  </si>
  <si>
    <r>
      <t>Exigence ITIE 4.1.c </t>
    </r>
    <r>
      <rPr>
        <b/>
        <i/>
        <sz val="11"/>
        <color rgb="FF000000"/>
        <rFont val="Franklin Gothic Book"/>
        <family val="2"/>
      </rPr>
      <t xml:space="preserve">: Paiements des entreprises ; </t>
    </r>
    <r>
      <rPr>
        <b/>
        <i/>
        <u/>
        <sz val="11"/>
        <color rgb="FF0076AF"/>
        <rFont val="Franklin Gothic Book"/>
        <family val="2"/>
      </rPr>
      <t>Exigence ITIE 4.7 </t>
    </r>
    <r>
      <rPr>
        <b/>
        <i/>
        <sz val="11"/>
        <color rgb="FF000000"/>
        <rFont val="Franklin Gothic Book"/>
        <family val="2"/>
      </rPr>
      <t>: Déclaration par projet</t>
    </r>
  </si>
  <si>
    <t>Entreprise</t>
  </si>
  <si>
    <t>Prélevé dans le cadre du projet (O/N)</t>
  </si>
  <si>
    <t>Déclaré par projet (O/N)</t>
  </si>
  <si>
    <t>Nom de projet</t>
  </si>
  <si>
    <t>Devise de déclaration</t>
  </si>
  <si>
    <t>Paiement en nature (O/N)</t>
  </si>
  <si>
    <t>Volume en nature (le cas échéant)</t>
  </si>
  <si>
    <t>Unité (le cas échéant)</t>
  </si>
  <si>
    <t>Commentaires</t>
  </si>
  <si>
    <t>L’entreprise a-t-elle fourni les assurances qualité requises pour ses divulgations ?</t>
  </si>
  <si>
    <t>N</t>
  </si>
  <si>
    <t>NON</t>
  </si>
  <si>
    <t>CHEMICAL OF AFRICA Sarl</t>
  </si>
  <si>
    <t>Compagnie Minière de Luisha SAS</t>
  </si>
  <si>
    <t>CONGO COBALT CORPORATION (ex SMKK.)</t>
  </si>
  <si>
    <t>Générale des Carrières et des Mines</t>
  </si>
  <si>
    <t>OUI (PARTIELLEMENT)</t>
  </si>
  <si>
    <t>KAMOA COPPER SA (ex. BARBADOS)</t>
  </si>
  <si>
    <t>La Congolaise d'Exploitation Minière</t>
  </si>
  <si>
    <t>MINING MINERAL RESOURCES Sarl</t>
  </si>
  <si>
    <t>Société Aurifère du Kivu et du Maniema</t>
  </si>
  <si>
    <t>Société Commerciale Minière de Kisenge Managnèse</t>
  </si>
  <si>
    <t>Société Immobilière du Congo</t>
  </si>
  <si>
    <t>Société Minière de Bakwanga</t>
  </si>
  <si>
    <t>Société Minière de Kilo Moto</t>
  </si>
  <si>
    <t>Société Nationale des Hydrocarbures du Congo</t>
  </si>
  <si>
    <t>Oui/Non</t>
  </si>
  <si>
    <t>Exigence 4.2 : Revenus en nature</t>
  </si>
  <si>
    <t>Objectif de l’Exigence 4.2</t>
  </si>
  <si>
    <t>Accomplissement de progrès relativement à l’objectif de l’Exigence, pour assurer la transparence dans les ventes de revenus en nature provenant de minéraux, de pétrole et de gaz, afin que le public puisse déterminer si les valeurs des ventes correspondent ou non aux valeurs du marché et de garantir la traçabilité du produit de la vente de ces matières premières au Trésor public.</t>
  </si>
  <si>
    <t>Sans objet</t>
  </si>
  <si>
    <t>L’Exigence 4.2 s’applique-t-elle au cours de la période sous revue ?</t>
  </si>
  <si>
    <t>Aucun des Contrats de Partage de Production n'a atteint la phase de production pour donner lieu au partage de revenus en nature conformement à l'éxigence 4.2 de la Norme ITIE, Pour l'instant, cette éxigence démeure non applicable en RDC.</t>
  </si>
  <si>
    <t>Le Groupe multipartite a-t-il estimé que le produit des ventes des revenus en nature de l’État était significatif au cours de la période sous revue ?</t>
  </si>
  <si>
    <t>Le gouvernement divulgue-t-il les données sur les revenus en nature et les ventes de la part de production de l’État ?</t>
  </si>
  <si>
    <t>&lt; Déclaration ITIE ou divulgation systématique ? &gt;</t>
  </si>
  <si>
    <t>Si oui, quel volume a été reçu ?</t>
  </si>
  <si>
    <r>
      <t>Sm</t>
    </r>
    <r>
      <rPr>
        <vertAlign val="superscript"/>
        <sz val="12"/>
        <color theme="1"/>
        <rFont val="Calibri"/>
        <family val="2"/>
        <scheme val="minor"/>
      </rPr>
      <t>3</t>
    </r>
  </si>
  <si>
    <t>Gaz naturel (2711), volume</t>
  </si>
  <si>
    <r>
      <t>Sm</t>
    </r>
    <r>
      <rPr>
        <vertAlign val="superscript"/>
        <sz val="12"/>
        <color theme="1"/>
        <rFont val="Calibri"/>
        <family val="2"/>
        <scheme val="minor"/>
      </rPr>
      <t>3</t>
    </r>
    <r>
      <rPr>
        <sz val="12"/>
        <color theme="1"/>
        <rFont val="Calibri"/>
        <family val="2"/>
        <scheme val="minor"/>
      </rPr>
      <t xml:space="preserve"> ep</t>
    </r>
  </si>
  <si>
    <t>Ajoutez des matières premières ici, volume</t>
  </si>
  <si>
    <t>Si oui, qu’est-ce qui a été vendu ?</t>
  </si>
  <si>
    <t>Si oui, les divulgations comprennent-elles les paiements liés à des accords de swap ou à des prêts garantis par des ressources, le cas échéant ?</t>
  </si>
  <si>
    <t>Si oui, le Groupe multipartite a-t-il contrôlé si les divulgations doivent être ventilées par vente, type de produit et prix ?</t>
  </si>
  <si>
    <t>Si oui, les divulgations publiques comprennent-elles des informations telles que le type de produit, le prix, le marché et le volume de vente, la propriété du produit vendu et la nature du contrat ?</t>
  </si>
  <si>
    <t>Si oui, les divulgations contiennent-elles une description du processus de sélection des entreprises clientes, les critères techniques et financiers appliqués lors de la sélection, la liste des entreprises clientes sélectionnées, tout écart important par rapport aux cadres légal et réglementaire régissant les modalités de sélection des entreprises clientes, ainsi que les accords de vente correspondants ?</t>
  </si>
  <si>
    <t>Si oui, les entreprises qui achètent du pétrole, du gaz et des minéraux à l’État, y compris aux entreprises d’État (ou à des tiers désignés), ont-elles divulgué les volumes reçus de l’État ou d’entreprises d’État et les paiements effectués au titre de l’achat de pétrole, de gaz et de minéraux solides ?</t>
  </si>
  <si>
    <t>Si oui, le Groupe multipartite a-t-il examiné la fiabilité des données sur les revenus en nature et les efforts supplémentaires qui ont été déployés pour combler les divergences, incohérences et irrégularités éventuelles dans les informations divulguées, conformément à l’Exigence 4.9 ?</t>
  </si>
  <si>
    <t>Si oui, quel était le montant des revenus totaux qui ont été transférés à l’État à partir du produit des ventes de pétrole, de gaz et de minéraux ?</t>
  </si>
  <si>
    <t>Exigence 4.3 : Fournitures d’infrastructures et accords de troc</t>
  </si>
  <si>
    <t>Objectif de l’Exigence 4.3</t>
  </si>
  <si>
    <t xml:space="preserve">Accomplissement de progrès relativement à l’objectif de l’Exigence, pour s’assurer que le public est en mesure de comprendre les fournitures d’infrastructures et les accords de troc qui représentent une part substantielle des profits que le gouvernement tire d’un projet extractif, proportionnellement aux autres paiements en espèces d’entreprises et aux revenus gouvernementaux provenant du pétrole, du gaz et des minéraux, à des fins de comparabilité avec des accords conventionnels.  </t>
  </si>
  <si>
    <t>L’Exigence 4.3 s’applique-t-elle au cours de la période sous revue ?</t>
  </si>
  <si>
    <t>Le gouvernement divulgue-t-il des informations sur les accords de troc et d’infrastructures ?</t>
  </si>
  <si>
    <t>Rapport Assoupli ITIE-RDC, Pages 155 - 161</t>
  </si>
  <si>
    <t>Si oui, les divulgations publiques comprennent-elles une explication des principales conditions des accords ?</t>
  </si>
  <si>
    <t>&lt; Déclaration ITIE &gt;</t>
  </si>
  <si>
    <t>Rapport Thématique Sur l'évaluation du contrat SICOMINES</t>
  </si>
  <si>
    <t>Si oui, les divulgations publiques précisent-elles les ressources qui ont été promises par l’État en vertu de ces accords ?</t>
  </si>
  <si>
    <t>Si oui, quelle était la valeur totale des ressources qui ont été promises par l’État en vertu de ces accords ?</t>
  </si>
  <si>
    <t xml:space="preserve">626 619 Tonnes de Cobalt et 6 813 070 Tonnes de cuivre </t>
  </si>
  <si>
    <t>Si oui, les divulgations publiques expliquent-elles la valeur de la contrepartie en termes de flux financiers et économiques (par exemple, des travaux d’infrastructures) dans le cadre de ces accords ?</t>
  </si>
  <si>
    <t>Si oui, quelle était la valeur totale de la contrepartie en termes de flux financiers et économiques (par exemple, des travaux d’infrastructures) dans le cadre de ces accords ?</t>
  </si>
  <si>
    <t>Si oui, les divulgations publiques indiquent-elles la matérialité de ces accords relativement à des contrats conventionnels ?</t>
  </si>
  <si>
    <t>Le Groupe multipartite a-t-il convenu d’une procédure garantissant la qualité des données et permettant d’assurer la fiabilité des informations énoncées ci-dessus, conformément à l’Exigence 4.9 ?</t>
  </si>
  <si>
    <t>Rapport Assoupli ITIE-RDC, Pages 15 - 18</t>
  </si>
  <si>
    <t>Exigence 4.4 : Revenus provenant du transport</t>
  </si>
  <si>
    <t>Objectif de l’Exigence 4.4</t>
  </si>
  <si>
    <t>Accomplissement de progrès relativement à l’objectif de l’Exigence, pour assurer la transparence des revenus de l’État et des entreprises d’État provenant du transit de pétrole, de gaz et de minéraux, afin de promouvoir une redevabilité accrue dans les accords de transport de matières premières extractives impliquant l’État ou des entreprises d’État.</t>
  </si>
  <si>
    <t>L’Exigence 4.4 s’applique-t-elle au cours de la période sous revue ?</t>
  </si>
  <si>
    <t>Le gouvernement divulgue-t-il les informations sur les revenus provenant du transport ?</t>
  </si>
  <si>
    <t>Oui, Déclaration ITIE</t>
  </si>
  <si>
    <t>Rapport Assoupli ITIE-RDC, Pages 168, 220</t>
  </si>
  <si>
    <t>Si oui, ces flux de revenus ont-ils été entièrement divulgués à des niveaux de désagrégation proportionnels aux autres flux de paiements et de revenus (4.7), en accordant une attention appropriée à la qualité des données (4.9) ?</t>
  </si>
  <si>
    <t>Rapport Assoupli ITIE-RDC, Page 220 (Exig. 4.7),
pages 16 - 17 (Exig. 4.9)</t>
  </si>
  <si>
    <t>Rapport de cadrage assoupli, pages 17-18</t>
  </si>
  <si>
    <t>Si oui, quel était le montant des revenus totaux provenant du transport des matières premières ?</t>
  </si>
  <si>
    <t>dollars US (Exercice 2019)</t>
  </si>
  <si>
    <t>Si oui, la mise en œuvre de l’ITIE couvrait-elle des divulgations supplémentaires, conformément à l’Exigence 4.4.i-v ?</t>
  </si>
  <si>
    <t>Non Applicable</t>
  </si>
  <si>
    <t>Si non, le Groupe multipartite a-t-il documenté et expliqué les obstacles à la fourniture de ces informations et tout plan du gouvernement visant à surmonter ces obstacles ?</t>
  </si>
  <si>
    <t>Exigence 4.5 : Transactions entre les entreprises d’État et les entités de l’État</t>
  </si>
  <si>
    <t>Objectif de l’Exigence 4.5</t>
  </si>
  <si>
    <t>Accomplissement de progrès relativement à l’objectif de l’Exigence, pour assurer la traçabilité des paiements et des transferts impliquant des entreprises d’État et permettre au public de mieux déterminer si les revenus destinés à l’État sont effectivement transférés à ce dernier et ce, au niveau de l’appui financier que l’État accorde aux entreprises d’État.</t>
  </si>
  <si>
    <t>L’Exigence 4.5 s’applique-t-elle au cours de la période sous revue ?</t>
  </si>
  <si>
    <t>Le gouvernement divulgue-t-il les informations sur les transactions des entreprises d’État ?</t>
  </si>
  <si>
    <t>Oui,  Déclaration ITIE</t>
  </si>
  <si>
    <t>Rapport Assoupli ITIE-RDC, Pages 130 - 141</t>
  </si>
  <si>
    <t>Rapport contextuel ITIE-RDC 2017-2018, page 62</t>
  </si>
  <si>
    <t>Si oui, le Groupe multipartite considère-t-il que les paiements versés par les entreprises aux entreprises d’État sont significatifs ?</t>
  </si>
  <si>
    <t>Rapport Assoupli ITIE-RDC, Pages 131 - 136</t>
  </si>
  <si>
    <t>Rapport de cadrage assoupli, pages 13, 17</t>
  </si>
  <si>
    <t>Si oui, quel était le montant des revenus totaux que les entreprises d’État ont perçus des entreprises ?</t>
  </si>
  <si>
    <t>Rapport Assoupli ITIE-RDC, Pages 131 - 132</t>
  </si>
  <si>
    <t>Si oui, le Groupe multipartite estime-t-il que les transferts du gouvernement aux entreprises d’État sont significatifs ?</t>
  </si>
  <si>
    <t>Si oui, quel était le montant des revenus totaux que les entreprises d’État ont perçus du gouvernement ?</t>
  </si>
  <si>
    <t>Si oui, le Groupe multipartite considère-t-il que les transferts des entreprises d’État au gouvernement sont significatifs ?</t>
  </si>
  <si>
    <t>Rapport Assoupli ITIE-RDC, Pages 136 - 138</t>
  </si>
  <si>
    <t>Rapport contextuel ITIE-RDC 2017-2018, pages 47 - 50</t>
  </si>
  <si>
    <t>Si oui, quel était le montant des revenus totaux que le gouvernement a reçu des entreprises d’État ?</t>
  </si>
  <si>
    <t>Rapport Assoupli ITIE-RDC, Page 138</t>
  </si>
  <si>
    <t>Si oui, le Groupe multipartite a-t-il montré que les divulgations ci-dessus sont exhaustives et fiables ?</t>
  </si>
  <si>
    <t>Exigence 4.6 : Paiements infranationaux directs</t>
  </si>
  <si>
    <t>Objectif de l’Exigence 4.6</t>
  </si>
  <si>
    <t>Accomplissement de progrès relativement à l’objectif de l’Exigence, pour permettre aux parties prenantes de comprendre les profits alloués aux administrations locales grâce à la transparence des paiements directs versés par les entreprises aux entités infranationales et pour renforcer la supervision qu’exerce le public sur la gestion par les gouvernements infranationaux des revenus extractifs générés en interne qu’ils perçoivent.</t>
  </si>
  <si>
    <t>L’Exigence 4.6 s’applique-t-elle au cours de la période sous revue ?</t>
  </si>
  <si>
    <t>Le gouvernement divulgue-t-il les informations sur les paiements directs infranationaux ?</t>
  </si>
  <si>
    <t>Rapport Assoupli ITIE-RDC, Pages 199 - 214</t>
  </si>
  <si>
    <t>Si oui, quel était le montant total des revenus infranationaux qui ont été perçus ?</t>
  </si>
  <si>
    <t>Si oui, toutes les entreprises divulguent-elles publiquement leurs paiements directs infranationaux dont le montant est significatif ?</t>
  </si>
  <si>
    <t>Si oui, toutes les administrations publiques divulguent-elles publiquement les revenus significatifs provenant des paiements directs infranationaux effectués par les entreprises ?</t>
  </si>
  <si>
    <t xml:space="preserve">Si oui, le Groupe multipartite a-t-il convenu d’une procédure garantissant la qualité des données et permettant d’assurer la fiabilité des paiements infranationaux, conformément à l’Exigence 4.9 ? </t>
  </si>
  <si>
    <t>Rapport de cadrage assoupli, page 21</t>
  </si>
  <si>
    <t>Exigence 4.7 : Niveau de désagrégation</t>
  </si>
  <si>
    <t>Objectif de l’Exigence 4.7</t>
  </si>
  <si>
    <t>Accomplissement de progrès relativement à l’objectif de l’Exigence, pour assurer une désagrégation dans les divulgations publiques des paiements des entreprises et des revenus gouvernementaux provenant du pétrole, du gaz et des minéraux, permettant ainsi au public d’évaluer les capacités de suivi par le gouvernement de ses perceptions de revenus, conformément à son cadre légal et budgétaire, et de déterminer si le gouvernement perçoit la part qui lui revient de chaque projet extractif.</t>
  </si>
  <si>
    <t>Les divulgations publiques des données financières (sur les paiements des entreprises et les revenus gouvernementaux dont les montants sont significatifs) sont-elles désagrégées par entreprise, par entité de l’État et par flux de revenus ?</t>
  </si>
  <si>
    <t>Rapport Assoupli ITIE-RDC, Page 167</t>
  </si>
  <si>
    <t>Le Groupe multipartite a-t-il documenté les formes d’accords juridiques qui constituent un projet, en conformité avec la définition prévue dans l’Exigence 4.7 ?</t>
  </si>
  <si>
    <t>Rapport contextuel ITIE-RDC 2017-2018, pages 78 - 79</t>
  </si>
  <si>
    <t>Le Groupe multipartite a-t-il documenté les accords juridiques qui sont clairement reliés entre eux ou fondamentaux ?</t>
  </si>
  <si>
    <t>Le Groupe multipartite a-t-il documenté les flux de revenus qui sont imposés ou prélevés au niveau des accords juridiques, pas au niveau des entreprises ?</t>
  </si>
  <si>
    <t>Le Groupe multipartite s’est-il assuré que les données pertinentes sur les revenus sont désagrégées par projet ?</t>
  </si>
  <si>
    <t>Exigence 4.8 : Ponctualité des données</t>
  </si>
  <si>
    <t>Objectif de l’Exigence 4.8</t>
  </si>
  <si>
    <t>Accomplissement de progrès relativement à l’objectif de l’Exigence, pour s’assurer que les divulgations publiques des paiements des entreprises et des revenus gouvernementaux provenant du pétrole, du gaz et des minéraux sont suffisamment à jour pour pouvoir orienter le débat public et la formulation de politiques.</t>
  </si>
  <si>
    <t>Ponctualité des données (nombre d’années entre la fin de l’exercice et la date de publication)</t>
  </si>
  <si>
    <t>Le Groupe multipartite a-t-il approuvé la période de déclaration ?</t>
  </si>
  <si>
    <t>Rapport Assoupli ITIE-RDC, Page 12-13</t>
  </si>
  <si>
    <t>Rapport de cadrage assoupli, page 8</t>
  </si>
  <si>
    <t>Rapport contextuel ITIE-RDC 2017-2018, page 9</t>
  </si>
  <si>
    <t>Le Groupe multipartite envisage-t-il d’améliorer la ponctualité des divulgations des données ITIE ?</t>
  </si>
  <si>
    <t>Exigence 4.9 : Qualité des données</t>
  </si>
  <si>
    <t>Objectif de l’Exigence 4.9</t>
  </si>
  <si>
    <t>Accomplissement de progrès relativement à l’objectif de l’Exigence, pour s’assurer que les mesures adéquates ont été prises afin de garantir la fiabilité des divulgations des paiements des entreprises et des revenus gouvernementaux provenant du pétrole, du gaz et des minéraux. Le but est que l’ITIE contribue à renforcer les systèmes et pratiques habituels d’audit et d’assurance qualité du gouvernement et des entreprises et que les parties prenantes puissent être certaines de la fiabilité des données financières sur les paiements et les revenus.</t>
  </si>
  <si>
    <t>Le gouvernement divulgue-t-il régulièrement les données financières requises à l’Exigence 4.1 (divulgation complète des flux de revenus tant pour le gouvernement que pour les entreprises) de la Norme ITIE ?</t>
  </si>
  <si>
    <t>Rapport Assoupli ITIE-RDC, Page 130-138 et page 165-226</t>
  </si>
  <si>
    <t>Rapport de cadrage assoupli, page 12-20 et 28-38</t>
  </si>
  <si>
    <t>https://drive.google.com/file/d/19w5rrGDzJMvC7VxHlwzTu5Abi69ZH2j6/view</t>
  </si>
  <si>
    <t>Rapport de cadrage Initial 2017, page 32-44</t>
  </si>
  <si>
    <t>Les données sont-elles soumises à des processus d’audit crédibles et indépendants, qui appliquent les normes internationales ?</t>
  </si>
  <si>
    <t>Rapport Assoupli ITIE-RDC, Page 130-138 et page 167-168</t>
  </si>
  <si>
    <t>Rapport de cadrage assoupli, page 21-22</t>
  </si>
  <si>
    <t>Les agences gouvernementales font-elles l’objet d’audits crédibles et indépendants ?</t>
  </si>
  <si>
    <t>Base de données des audits du gouvernement</t>
  </si>
  <si>
    <t>Les entreprises font-elles l’objet d’audits crédibles et indépendants ?</t>
  </si>
  <si>
    <t>Base de données des audits des entreprises</t>
  </si>
  <si>
    <t>Le Groupe multipartite a-t-il appliqué une procédure pour les divulgations, conformément aux procédures standards approuvées par le Conseil d’administration de l’ITIE ?</t>
  </si>
  <si>
    <t xml:space="preserve">Rapport de cadrage assoupli, page 21-22 </t>
  </si>
  <si>
    <t>Rapport Assoupli ITIE-RDC, Page 15-18 et Page 270</t>
  </si>
  <si>
    <t>Si oui, le Groupe multipartite a-t-il convenu de formulaires de déclaration ?</t>
  </si>
  <si>
    <t>Rapport de cadrage assoupli, page 22</t>
  </si>
  <si>
    <t>Rapport Assoupli ITIE-RDC, Page 168</t>
  </si>
  <si>
    <t>https://drive.google.com/file/d/1ynfGE9n6zQDFI60IDGWBoglItWKITBj_/view </t>
  </si>
  <si>
    <t>Rapport de cadrage 2017, page 24-26 et 58</t>
  </si>
  <si>
    <t>Rapport de cadrage Initial 2017, page 57-63</t>
  </si>
  <si>
    <t>Procés Verbal du Comité Exécutif du 26/08/2020</t>
  </si>
  <si>
    <t>Si oui, le Groupe multipartite a-i-il examiné les procédures d’audit et d’assurance qualité des entreprises et des entités de l’État participant à la déclaration ITIE ?</t>
  </si>
  <si>
    <t>Si oui, le Groupe multipartite a-t-il convenu des garanties que les entreprises et entités de l’État participantes sont tenues de fournir pour assurer la crédibilité des données, y compris les types de garanties à donner, les options examinées et les raisons du choix des garanties retenues ?</t>
  </si>
  <si>
    <t>Si oui, le Groupe multipartite at-il convenu de dispositions appropriées pour protéger les informations confidentielles ?</t>
  </si>
  <si>
    <t xml:space="preserve">Si oui, les noms des entreprises qui n’ont pas fourni les garanties d’assurance qualité requises pour leurs divulgations dans le cadre de l’ITIE ont-ils été publiés, y compris la matérialité des paiements versés par chaque entreprise au gouvernement ? </t>
  </si>
  <si>
    <t xml:space="preserve">Rapport Assoupli ITIE-RDC, Page 15-18 </t>
  </si>
  <si>
    <t>Si oui, un résumé des principales conclusions de l’évaluation de l’exhaustivité et de la fiabilité des données divulguées par les entreprises et les entités de l’État a-t-il été divulgué publiquement ?</t>
  </si>
  <si>
    <t>Si oui, les sources des informations (contextuelles) non financières éventuellement soumises sont-elles clairement indiquées ?</t>
  </si>
  <si>
    <t>Rapport de cadrage assoupli, page 24-27</t>
  </si>
  <si>
    <t>Le Conseil d’administration de l’ITIE a-t-il approuvé que le Groupe multipartite s’écarte des procédures standards prévues à l’Exigence 4.9.b (sur la base d’une demande d’autorisation pour pouvoir s’écarter des procédures standards et d’une décision du Conseil d’administration d’approuver cette demande) ?</t>
  </si>
  <si>
    <t>Rapport Assoupli ITIE-RDC, Page 12</t>
  </si>
  <si>
    <t>Concernant la RDC, le Comité Exécutif a, en date du 30 juillet 2020, opté pour la production du Rapport ITIE-RDC 2018, 2019 et le 1er semestre 2020 suivant la procédure assouplie, sans faire appel à un Consultant chargé habituellement de procéder à la réconciliation des déclarations.</t>
  </si>
  <si>
    <t>Si oui, une documentation publique indique-t-elle que la raison pour s’écarter des procédures standards continue de s’appliquer ?</t>
  </si>
  <si>
    <t>Si oui, les données exigées par la Norme ITIE sont-elles divulguées publiquement dans les détails requis ?</t>
  </si>
  <si>
    <t>Si oui, les divulgations publiques des données financières sont-elles soumises à des audits crédibles et indépendants, en appliquant les normes internationales ?</t>
  </si>
  <si>
    <t>Si oui, suffisamment de données historiques sont-elles conservées ?</t>
  </si>
  <si>
    <t>Exigence 5.1 : Répartition des revenus</t>
  </si>
  <si>
    <t>Objectif de l’Exigence 5.1</t>
  </si>
  <si>
    <t>Accomplissement de progrès relativement à l’objectif de l’Exigence, pour assurer la traçabilité des revenus extractifs dans le budget national et le même niveau de transparence et de redevabilité pour les revenus extractifs qui ne figurent pas au budget national.</t>
  </si>
  <si>
    <t>En grande partie respectée</t>
  </si>
  <si>
    <t>Le gouvernement fournit-il des explications claires au public indiquant si les revenus extractifs ont été comptabilisés dans le budget national (c’est-à-dire s’ils figurent sur le compte consolidé du gouvernement/le compte unique du Trésor) ?</t>
  </si>
  <si>
    <t>loi_de_finances_rectificative_de_l_exercice_2020.pdf (gouv.cd)</t>
  </si>
  <si>
    <t>Budget e l'Etat Exercice 2020 (Loi de finances rectificatives exercice 2020) page 8 et page 20</t>
  </si>
  <si>
    <t>Rapport Assoupli ITIE-RDC, Page 219-224</t>
  </si>
  <si>
    <t>Le gouvernement divulgue-t-il publiquement les types spécifiques de revenus qui ne sont pas comptabilisés dans le budget ?</t>
  </si>
  <si>
    <t>Rapport Assoupli ITIE-RDC, Page 168-170, 173-174, 176-184</t>
  </si>
  <si>
    <t>Le gouvernement divulgue-t-il publiquement la valeur des revenus qui ne sont pas comptabilisés dans le budget ?</t>
  </si>
  <si>
    <t>Retraitement des tableaux N°55 et 56</t>
  </si>
  <si>
    <t>Le public a-t-il accès à des explications au sujet de l’affectation des revenus aux entités extrabudgétaires, telles que des fonds de développement ou souverains ?</t>
  </si>
  <si>
    <t>Rapport Assoupli ITIE-RDC, Page 231</t>
  </si>
  <si>
    <t>decret num 19..17 (mines-rdc.cd)</t>
  </si>
  <si>
    <t>Décret N° 19/17 du 25 novembre 2019 sur l'organisation et le fonctionnement du Fond Minierpour les générations futures</t>
  </si>
  <si>
    <t>Des rapports financiers expliquant l’affectation des revenus aux entités extrabudgétaires, telles que des fonds de développement ou souverains, sont-ils accessibles au public ?</t>
  </si>
  <si>
    <t>Le public a-t-il accès à des explications sur l’affectation des revenus extractifs perçus par une entité de l’État ou pour le compte du gouvernement (par exemple, par une entreprise d’État) qui sont conservés par l’entité et non comptabilisés dans le budget national ou infranational ?</t>
  </si>
  <si>
    <t>Des rapports financiers expliquent-ils l’affectation des revenus extractifs perçus par une entité de l’État ou pour le compte du gouvernement (par exemple, par une entreprise d’État) qui sont conservés par l’entité et non comptabilisés dans le budget national ou infranational ?</t>
  </si>
  <si>
    <t>Y a-t-il des références à des systèmes nationaux de classification des revenus ou à des normes de données internationales accessibles au public ?</t>
  </si>
  <si>
    <t>Données_résumées_Rapport8ITIE-RDC_2017.xlsx - Google Drive</t>
  </si>
  <si>
    <t>Site internet ITIE-RDC</t>
  </si>
  <si>
    <t>Exigence 5.2 : Transferts infranationaux</t>
  </si>
  <si>
    <t>Objectif de l’Exigence 5.2</t>
  </si>
  <si>
    <t>Accomplissement de progrès relativement à l’objectif de l’Exigence, afin que les parties prenantes au niveau local puissent déterminer si le transfert et la gestion des transferts infranationaux de revenus extractifs correspondent aux droits statutaires.</t>
  </si>
  <si>
    <t>L’Exigence 5.2 s’applique-t-elle au cours de la période sous revue ?</t>
  </si>
  <si>
    <t>Mécanisme de partage des revenus 1</t>
  </si>
  <si>
    <t>Le gouvernement divulgue-t-il les informations sur les transferts infranationaux ?</t>
  </si>
  <si>
    <t>Rapport Assoupli ITIE-RDC, Page 231-233</t>
  </si>
  <si>
    <t>Rapport contextuel ITIE-RDC 2017-2018, page 80-87</t>
  </si>
  <si>
    <t xml:space="preserve">Si oui, la formule de partage statutaire des revenus est-elle divulguée publiquement ? </t>
  </si>
  <si>
    <t>Rapport Assoupli ITIE-RDC, Page 232-233</t>
  </si>
  <si>
    <t>Rapport contextuel ITIE-RDC 2017-2018, page 82-83</t>
  </si>
  <si>
    <t>Si oui, combien le gouvernement devrait-il avoir transféré selon la formule de partage des revenus pour l’administration locale 1 ?</t>
  </si>
  <si>
    <t>Rapport Assoupli ITIE-RDC, Page 232</t>
  </si>
  <si>
    <t>Si oui, combien le gouvernement devrait-il avoir transféré selon la formule de partage des revenus pour l’administration locale 2 ?</t>
  </si>
  <si>
    <t>[Dupliquez pour chaque entité d’administration locale ayant droit à des transferts infranationaux de revenus extractifs.]</t>
  </si>
  <si>
    <t>Si oui, combien le gouvernement a-t-il transféré à l’administration locale 1 au cours de la période sous revue ?</t>
  </si>
  <si>
    <t>Si oui, combien le gouvernement a-t-il transféré à l’administration locale 2 au cours de la période sous revue ?</t>
  </si>
  <si>
    <t>Mécanisme de partage des revenus 2</t>
  </si>
  <si>
    <t>Le Groupe multipartite a-t-il convenu d’une procédure garantissant la qualité des données et permettant d’assurer la fiabilité des informations sur ces transferts, conformément à l’Exigence 4.9 ?</t>
  </si>
  <si>
    <t>Le Groupe multipartite a soumis des déclarations sur la gestion des revenus extractifs dédiés à certains programmes ou investissements au niveau infranational, ainsi que sur les décaissements effectifs ?</t>
  </si>
  <si>
    <t>Le Rapport thématique sur l'état de lieux de la gestion et de la répartition de la rédévance minière ainsi que la retrocession des 10 % de recettes pétrolières de catégorie B aux provinces productrices  aborde profondément plusieurs aspects de cette question.</t>
  </si>
  <si>
    <t>Le Groupe multipartite a-t-il formulé des recommandations visant à améliorer le mécanisme de partage des revenus, à assurer la traçabilité des parts des revenus extractifs au niveau local et à en renforcer la gestion, ainsi qu’à étendre l’accessibilité et la ponctualité de ces informations ?</t>
  </si>
  <si>
    <t>Rapport contextuel ITIE-RDC 2017-2018, page 88</t>
  </si>
  <si>
    <t>Exigence 5.3 : Informations supplémentaires sur la gestion des revenus et des dépenses</t>
  </si>
  <si>
    <t>Objectif de l’Exigence 5.3</t>
  </si>
  <si>
    <t>Accomplissement de progrès relativement à l’objectif de l’Exigence, pour renforcer la supervision par le public de la gestion des revenus extractifs, de l’utilisation des revenus extractifs afin de couvrir les dépenses publiques et des hypothèses qui sous-tendent le processus budgétaire.</t>
  </si>
  <si>
    <t>Le gouvernement précise-t-il si des revenus extractifs sont réservés (c’est-à-dire, dédiés à des utilisations, programmes ou zones géographiques spécifiques) ? - ajoutez des lignes s’il y en a plusieurs</t>
  </si>
  <si>
    <t>Aux termes de l’article 54 de la LOFIP, aucune recette ne peut être affectée à une dépense particulière, l’ensemble des recettes sert à la couverture de l’ensemble des dépenses du budget du pouvoir central.</t>
  </si>
  <si>
    <t xml:space="preserve">Le gouvernement présente-t-il une description du budget et des processus d’audit du pays ? </t>
  </si>
  <si>
    <t>Rapport Assoupli ITIE-RDC, Page 234-238</t>
  </si>
  <si>
    <t>Rapport contextuel ITIE-RDC 2017-2018, pages 88 - 90</t>
  </si>
  <si>
    <t>JOS.25.07.2011.pdf (leganet.cd)</t>
  </si>
  <si>
    <t>Loi Relative aux Finances Publiques 2011</t>
  </si>
  <si>
    <t>Le gouvernement divulgue-t-il publiquement les informations sur les budgets et les dépenses ? - ajoutez des lignes s’il y en a plusieurs</t>
  </si>
  <si>
    <t>Ministère du Budget – République Démocratique du Congo (gouv.cd)</t>
  </si>
  <si>
    <t>Site Internet du Ministère du Budget</t>
  </si>
  <si>
    <t>loi_de_finances_de_l_exercice_2021.pdf (gouv.cd)</t>
  </si>
  <si>
    <t>Exigence 6.1 : Dépenses sociales et environnementales</t>
  </si>
  <si>
    <t>Objectif de l’Exigence 6.1</t>
  </si>
  <si>
    <t xml:space="preserve">Accomplissement de progrès relativement à l’objectif de l’Exigence, pour que le public puisse comprendre les contributions sociales et environnementales des entreprises extractives, ainsi qu’aux fins de l’évaluation du respect par ces dernières de leurs obligations légales et contractuelles en matière d’engagement de dépenses sociales et environnementales. </t>
  </si>
  <si>
    <t>L’Exigence 6.1 s’applique-t-elle au cours de la période sous revue ?</t>
  </si>
  <si>
    <t>3.2.6 Dépenses sociales</t>
  </si>
  <si>
    <t>Le gouvernement divulgue-t-il les informations sur les dépenses sociales ?</t>
  </si>
  <si>
    <t>Si oui, quel était le montant total des dépenses sociales obligatoires qui ont été reçues ?</t>
  </si>
  <si>
    <t>Rétraitement des tableaux N°91 et 92</t>
  </si>
  <si>
    <t>Si oui, quel était le montant total des dépenses sociales volontaires qui ont été reçues ?</t>
  </si>
  <si>
    <t>Rétraitement des tableaux N°91</t>
  </si>
  <si>
    <t>Les divulgations publiques par le gouvernement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</si>
  <si>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Si oui, les dépenses sociales obligatoires ont-elles été divulguées en accordant une attention appropriée à la qualité des données, conformément à l’Exigence 4.9 ?</t>
  </si>
  <si>
    <t>Les entreprises divulguent-elles les informations sur les dépenses sociales ?</t>
  </si>
  <si>
    <t>Rapport Assoupli 2018,2019 et 2020 (p. 239 - 267)</t>
  </si>
  <si>
    <t>Si oui, quel était le montant total des dépenses sociales obligatoires qui ont été payées ?</t>
  </si>
  <si>
    <t>Rapport Assoupli ITIE-RDC, Page 245-267</t>
  </si>
  <si>
    <t>Si oui, quel était le montant total des dépenses sociales volontaires qui ont été payées ?</t>
  </si>
  <si>
    <t>Les divulgations publiques par les entreprises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</si>
  <si>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Rapport Assoupli 2018,2019 et 2020 Page 246-265</t>
  </si>
  <si>
    <t>Rapport Assoupli ITIE-RDC, Page 15-18</t>
  </si>
  <si>
    <t>Paiements consacrés à l’environnement</t>
  </si>
  <si>
    <t>Le gouvernement divulgue-t-il les informations sur les paiements environnementaux ?</t>
  </si>
  <si>
    <t>Rapport contextuel ITIE-RDC 2017-2018, page 95-96</t>
  </si>
  <si>
    <t>Si oui, quel était le montant total des paiements environnementaux obligatoires ?</t>
  </si>
  <si>
    <t>Si oui, quel était le montant total des paiements environnementaux volontaires ?</t>
  </si>
  <si>
    <t>Si oui, les dépenses environnementales obligatoires ont-elles été divulguées en accordant une attention appropriée à la qualité des données, conformément à l’Exigence 4.9 ?</t>
  </si>
  <si>
    <t>Exigence 6.2 : Dépenses quasi fiscales des entreprises d’État</t>
  </si>
  <si>
    <t>Objectif de l’Exigence 6.2</t>
  </si>
  <si>
    <t xml:space="preserve">Accomplissement de progrès relativement à l’Exigence, pour assurer la transparence et la redevabilité dans la gestion des dépenses des entreprises d’État financées par le secteur extractif pour le compte du gouvernement et qui ne figurent pas au budget national. </t>
  </si>
  <si>
    <t>L’Exigence 6.2 s’applique-t-elle au cours de la période sous revue ?</t>
  </si>
  <si>
    <t>Dépenses quasi budgétaires 1</t>
  </si>
  <si>
    <t>Est-ce que le gouvernement ou les entreprises d’État divulgue(nt) les informations sur les dépenses quasi budgétaires ?</t>
  </si>
  <si>
    <t>Si oui, quelle était la valeur totale des dépenses quasi budgétaires réalisées par les entreprises d’État ?</t>
  </si>
  <si>
    <t>Si oui, les divulgations publiques des dépenses quasi budgétaires étaient-elles désagrégées à des niveaux proportionnels aux dispositions prévues dans l’Exigence 4.7 ?</t>
  </si>
  <si>
    <t>Non applicable</t>
  </si>
  <si>
    <t>Si oui, les divulgations publiques des dépenses quasi budgétaires étaient-elles exhaustives ?</t>
  </si>
  <si>
    <t>Si oui, les dépenses quasi budgétaires ont-elles été divulguées publiquement en accordant une attention appropriée à la qualité des données, conformément à l’Exigence 4.9 ?</t>
  </si>
  <si>
    <t>Dépenses quasi budgétaires 2</t>
  </si>
  <si>
    <t>Exigence 6.3 : Contribution du secteur extractif à l’économie</t>
  </si>
  <si>
    <t>Objectif de l’Exigence 6.3</t>
  </si>
  <si>
    <t>Accomplissement de progrès relativement à l’objectif de l’Exigence, pour s’assurer que le public comprend la contribution du secteur extractif à l’économie nationale et le niveau de dépendance à l’égard des ressources naturelles dans l’économie.</t>
  </si>
  <si>
    <t>Le gouvernement divulgue-t-il des informations sur la contribution du secteur extractif à l’économie ?</t>
  </si>
  <si>
    <t>RAPPORT ANNUEL (bcc.cd)</t>
  </si>
  <si>
    <t>Rapports annuels de la Banque Centrale du Congo</t>
  </si>
  <si>
    <t>Rapport Assoupli 2018,2019 et 2020 Page 257-263</t>
  </si>
  <si>
    <r>
      <rPr>
        <i/>
        <sz val="11"/>
        <color theme="1"/>
        <rFont val="Franklin Gothic Book"/>
        <family val="2"/>
      </rPr>
      <t>Produit intérieur brut –</t>
    </r>
    <r>
      <rPr>
        <i/>
        <u/>
        <sz val="11"/>
        <color rgb="FF00B0F0"/>
        <rFont val="Franklin Gothic Book"/>
        <family val="2"/>
      </rPr>
      <t xml:space="preserve"> </t>
    </r>
    <r>
      <rPr>
        <i/>
        <u/>
        <sz val="11"/>
        <color rgb="FF0070C0"/>
        <rFont val="Franklin Gothic Book"/>
        <family val="2"/>
      </rPr>
      <t>SNC 2008</t>
    </r>
    <r>
      <rPr>
        <i/>
        <sz val="11"/>
        <color rgb="FF0070C0"/>
        <rFont val="Franklin Gothic Book"/>
        <family val="2"/>
      </rPr>
      <t xml:space="preserve"> C</t>
    </r>
    <r>
      <rPr>
        <i/>
        <sz val="11"/>
        <color rgb="FF000000"/>
        <rFont val="Franklin Gothic Book"/>
        <family val="2"/>
      </rPr>
      <t>. Exploitation minière et de carrières, y compris le pétrole et le gaz</t>
    </r>
  </si>
  <si>
    <t>Rapports annuels de la Banque Centrale du Congo 2019</t>
  </si>
  <si>
    <t>Produit intérieur brut – exploitation minière artisanale et à petite échelle et secteur informel</t>
  </si>
  <si>
    <t>Produit intérieur brut – tous les secteurs</t>
  </si>
  <si>
    <t>Rapport Banque Centrale du Congo, exercice 2019, p.34</t>
  </si>
  <si>
    <t>Revenus gouvernementaux – secteur extractif</t>
  </si>
  <si>
    <t>Rapport Assoupli 2018,2019 et 2020 Page 259</t>
  </si>
  <si>
    <t>Revenus gouvernementaux – tous les secteurs</t>
  </si>
  <si>
    <t>Rapport Banque Centrale du Congo, exercice 2019, p 73</t>
  </si>
  <si>
    <t>Cumul exercices 2018 et 2019</t>
  </si>
  <si>
    <t>Exportations – secteur extractif</t>
  </si>
  <si>
    <t>Rapport Assoupli 2018,2019 et 2020 Page 260</t>
  </si>
  <si>
    <t>Exportations – tous les secteurs</t>
  </si>
  <si>
    <t>Emploi – secteur extractif – hommes</t>
  </si>
  <si>
    <t>personnes</t>
  </si>
  <si>
    <t>Rapport Assoupli 2018,2019 et 2020 Page 261</t>
  </si>
  <si>
    <t>Emploi – secteur extractif – femmes</t>
  </si>
  <si>
    <t>Emploi – secteur extractif</t>
  </si>
  <si>
    <t>Emploi – tous les secteurs</t>
  </si>
  <si>
    <t>Investissements – secteur extractif</t>
  </si>
  <si>
    <t>Investissements – tous les secteurs</t>
  </si>
  <si>
    <t>Rapport Banque Centrale du Congo, exercice 2019, p.41</t>
  </si>
  <si>
    <t>Le gouvernement divulgue-t-il des informations sur l’affectation des activités extractives majeures dans le pays ?</t>
  </si>
  <si>
    <t>Exigence 6.4 : Impact sur l’environnement</t>
  </si>
  <si>
    <t>Objectif de l’Exigence 6.4</t>
  </si>
  <si>
    <t>Accomplissement de progrès relativement à l’objectif de l’Exigence, afin de jeter les bases permettant aux parties prenantes d’évaluer l’adéquation du cadre réglementaire et des efforts de suivi, pour gérer l’impact du secteur extractif sur l’environnement et pour déterminer le niveau de respect par les entreprises extractives des obligations liées à l’environnement.</t>
  </si>
  <si>
    <t>²</t>
  </si>
  <si>
    <t>L’Exigence 6.4 s’applique-t-elle au cours de la période sous revue ?</t>
  </si>
  <si>
    <t>les règles juridiques et administratives pertinentes en matière de gestion de l’environnement ?</t>
  </si>
  <si>
    <t>- https://drive.google.com/file/d/11lWksITMbsuMAhrSgvzKhCOpfh0daMnI/view
- https://www.mines-rdc.cd/fr/wp-content/uploads/Code%20minier/J.O._n°_speìcial_du_28_mars_2018_CODE_MINIER%20DE%20LA%20RDC.PDF
- http://www.leganet.cd/Legislation/Droit%20economique/Code%20Minier/Decret.038.2003.pdf
- https://www.leganet.cd/Legislation/Droit%20economique/Code%20Minier/Loi.15.012.01.08.2015.html#:~:text=Loi%20no%2015%2F012%20du,portant%20régime%20général%20des%20hydrocarbures&amp;text=La%20République%20Démocratique%20du%20Congo,Ouest%20du%20rift%20Est%20Africain.</t>
  </si>
  <si>
    <t xml:space="preserve">- Code et Rglèment Minier 2018
- Code des hydrocarbures
</t>
  </si>
  <si>
    <t>Rapport Assoupli 2018,2019 et 2020 Page 254-257</t>
  </si>
  <si>
    <t>les bases de données contenant des évaluations de l’impact sur l’environnement, les plans de certification ou des documents similaires concernant la gestion de l’environnement ?</t>
  </si>
  <si>
    <t>d’autres données pertinentes concernant les procédures de suivi et d’administration de l’environnement ?</t>
  </si>
  <si>
    <t>Rapport Assoupli 2018,2019 et 2020 Page 257</t>
  </si>
  <si>
    <t xml:space="preserve">Pleinement respectee. </t>
  </si>
  <si>
    <t>Aucun element ne demontre un depassement de la mise en oeuvre de la Norme.</t>
  </si>
  <si>
    <t>Le lien vers l'explication des regimes juridiques n'est pas present.</t>
  </si>
  <si>
    <t xml:space="preserve">Rappel de la mesure corrective: Conformément à l’Exigence 2.2, la RDC est tenue de divulguer publiquement des informations sur les licences octroyées et transférées, y compris tout écart non négligeable par rapport au cadre légal et réglementaire applicable et aux critères techniques et financiers détaillés qui ont été évalués. La RDC est encouragée à veiller à ce que l’ITIE travaille en étroite collaboration avec les ministères concernés pour divulguer également des informations sur les demandes en attente. Dans le cas d’appels d’offres, la RDC est tenue de divulguer les critères de soumission et la liste complète des soumissionnaires, et le pays est encouragé à documenter les résultats du processus. </t>
  </si>
  <si>
    <t>Que signifie ici "aucun"?</t>
  </si>
  <si>
    <t>Le GMP est invite a s'exprimer sur l'efficience de la mise en oeuvre dans le pays pour permettre de s'assurer que des points supplementaires soient octroyes dans la Validation.</t>
  </si>
  <si>
    <t>Aucun element ne demontre un depassement dans la mise en oeuvre de la Norme. En particulier, seule la legislation est divulguee de maniere systematique.</t>
  </si>
  <si>
    <t xml:space="preserve">S'assurer d'adresser la mesure corrective: En application de l’Exigence 2.3, la RDC devra tenir un système de registre ou de cadastre public contenant des informations actualisées et complètes afférentes à toutes les licences détenues par des entreprises extractives. La RDC devra collaborer étroitement avec le ministère des Hydrocarbures, le Secrétariat général des Hydrocarbures (SGH) et ses partenaires pour veiller à ce qu’un registre des licences de pétrole et de gaz soit accessible au public. Le Cadastre minier (CAMI) est encouragé à améliorer la ponctualité et l’exhaustivité des données figurant sur son cadastre en ligne, en y ajoutant les coordonnées géographiques, dans la mesure du possible. Il pourrait également souhaiter mettre ses données à disposition dans un format de données ouvertes. </t>
  </si>
  <si>
    <t>Les commentaires sur l'exhaustivite sont essentiels, d'autant que cela a ete inscrit dans les mesures correctives. Est-ce que le GMP pense que l'exhaustivite est atteinte? Des efforts ont-ils ete faits par le CAMI? Le remplissage de la colonne precedente est tres important.</t>
  </si>
  <si>
    <t xml:space="preserve">Ce type de precisions est extremement utile lorsque cela est possible au sein de chaque exigence. </t>
  </si>
  <si>
    <t>Les donnees ne sont pas divulguees pour les demandeurs et soumissionnaires, uniquement pour les entreprises incluses dans le champ du Rapport. Depuis 2021, l'ensemble des entreprises du secteur extractif devraient effectuer leur declaration des proprietaires effectifs. Le Groupe Multupartite devrait s'exprimer sue cette lacune dans la colonne prevue a cet effet.</t>
  </si>
  <si>
    <t xml:space="preserve">Le pays doit s'assurer qu'il adresse les recommandations de la derniere Validation, a savoir: Conformément à l’Exigence 2.6, la RDC devra s’assurer de la disponibilité d’une liste exhaustive et accessible au public des entreprises extractives dans lesquelles le gouvernement, ou toute entreprise d’État, détient une participation. De même, l’existence de tout changement au cours de l’exercice considéré et une description des conditions associées aux participations du gouvernement, ou des entreprises d’État, doivent également être incluses. La RDC devra s’assurer que les règles et les pratiques courantes concernant les relations financières entre le gouvernement et les entreprises d’État, telles que les règles et les pratiques régissant les transferts de fonds entre les entreprises d’État et l’État, les bénéfices non répartis, les réinvestissements et les financements par des tiers, soient divulguées au public. La RDC devra faire en sorte que les conditions des prêts et des garanties de prêts octroyés par l’État et les entreprises d’État à des entreprises extractives soient divulguées au public dans leur intégralité. </t>
  </si>
  <si>
    <t>`</t>
  </si>
  <si>
    <t>Pas de commentaires specifiques.</t>
  </si>
  <si>
    <t xml:space="preserve">Le pays doit s'assurer que les recommandations de la derniere Validation soient effectivement adressees: Conformément à l’Exigence 3.2, la RDC est tenue de divulguer publiquement les valeurs de production par matière première et, lorsque cela est pertinent, par État/région, pour toutes les matières premières extractives produites au cours de l’exercice sous revue. La RDC est encouragée à rechercher des moyens d’utiliser l’ITIE en vue de déployer la nouvelle méthodologie de valorisation par toutes les entreprises minières convenue en mai 2018 pour la production extractive. Elle pourrait souhaiter collaborer étroitement avec le ministère des Mines pour veiller à ce que les données de production rassemblées par la Cellule technique de coordination et planification minière (CTCPM) soient largement diffusées et comparées aux données fournies par les entreprises minières. La RDC est invitée à faire en sorte que l’ITIE travaille en étroite collaboration avec le SGH et le consortium CHEVRON ODS, MIOC et TEIKOKU, afin de rendre publiques les valeurs de la production pétrolière à l’avenir. </t>
  </si>
  <si>
    <t xml:space="preserve">La colonne precedente devrait etre remplie par les commentairesdu groupe multipartite sur l'exhaustivite ou la qualite des donnees. Il serait egalement utile qu'il mette en evidence dans la colonne precedente la maniere dont les mesures correctives ci-dessus sont mises en oeuvre,  </t>
  </si>
  <si>
    <t>Le lien vers le rapport 2017 ne fonctionne pas. En outre, le groupe multipartite pourrait-il expliquer la pertinence de la mention du rapport 2017 dans le contexte de l'exercice de Validation actuel?</t>
  </si>
  <si>
    <t>Le lien vers le rapport de cadrage assoupli ne fonctionne pas. Il conviendrait de le verifier.</t>
  </si>
  <si>
    <t xml:space="preserve">Il est indique que seules certaines entreprises divulguent leurs etats financiers. Il serait utile, dans la colonne precedente, de commenter la non-exhaustivite de ces donnees.  </t>
  </si>
  <si>
    <t> Conformément à l’Exigence 4.1, la RDC devra s’assurer que toutes les entreprises sélectionnées dans le périmètre de déclaration déclarent de manière exhaustive tous les flux de paiements significatifs, et que les décisions relatives à la matérialité des flux de revenus reposent sur la divulgation unilatérale par le gouvernement du total des revenus tirés des activités d’extraction, y compris ceux qui ne sont pas exigés par la loi, mais néanmoins collectés. La RDC devra également s’assurer que la divulgation unilatérale complète par le gouvernement des revenus significatifs, dont ceux versés par les entreprises aux revenus non significatifs, soit présentée sous forme désagrégée par flux de revenus plutôt que par entreprise. La RDC pourrait envisager de revoir ses décisions en matière de cadrage et de matérialité, en adoptant potentiellement une approche à deux niveaux pour les moyennes et grandes entreprises, en vue de trouver un juste équilibre entre l’exhaustivité des divulgations et la qualité de la déclaration. Pour renforcer la mise en œuvre, la RDC est instamment priée de réévaluer tous les ans l’existence de revenus en nature du gouvernement, dans le but de rendre publics les volumes collectés, les volumes vendus et les produits des ventes par acheteur une fois que la production aura commencé dans les zones prises en compte dans les CPP de pétrole et de gaz.  </t>
  </si>
  <si>
    <t>Les montants sont a remplir pour l'exercice complet le plus recent, a savoir 2019.</t>
  </si>
  <si>
    <t>Commentaires de revue du responsable pays</t>
  </si>
  <si>
    <t>Commentaires du Responsable pays</t>
  </si>
  <si>
    <t>Sans commentaires particuliers</t>
  </si>
  <si>
    <t>Il convient de documenter davantage ce document sur la base du rapport SICOMINES</t>
  </si>
  <si>
    <t>Il s'agirait plutot ici de comparaison entre les contrats conventionnels et les contrats specifiques d'accords d'infrastructures ou de troc. La reponse souhaitee consiste a se demander si cette comparaison est faite.</t>
  </si>
  <si>
    <t>Commentaires par le Responsable pays</t>
  </si>
  <si>
    <t>Aucun commentaire specifique.</t>
  </si>
  <si>
    <r>
      <t xml:space="preserve">Il convient de s'assurer que les mesures correctives suivantes, issues de la derniere validation, ont ete adressees par le pays: </t>
    </r>
    <r>
      <rPr>
        <i/>
        <sz val="11"/>
        <color theme="1"/>
        <rFont val="Franklin Gothic Book"/>
        <family val="2"/>
      </rPr>
      <t>"Conformément à l’Exigence 4.5, la RDC devra s’assurer que le rôle des entreprises d’État, y compris les paiements des entreprises aux entreprises d’État et les transferts entre ces dernières et les entités de l’État, est divulgué publiquement dans son intégralité. Cela devra inclure la divulgation et le rapprochement de toutes les transactions significatives concernant des entreprises d’État."</t>
    </r>
  </si>
  <si>
    <t>Les montants a relever sont ceux de la derniere annee complete a avoir fait l'objet d'un rapport, a savoir 2019.</t>
  </si>
  <si>
    <t>Ce formulaire ne semble pas mentionner le Rapport sur les entreprises publiques. N'est-il pas a considerer pour la Validation? N'y a-t-il pas un apport specifique de ce rapport en termes de qualite des donnees?</t>
  </si>
  <si>
    <r>
      <t>Le Groupe Multipartite doit s'assurer que les mesures correctives suivantes, issues de la derniere Validation, sont adressees par le present formulaire: "</t>
    </r>
    <r>
      <rPr>
        <i/>
        <sz val="11"/>
        <color theme="1"/>
        <rFont val="Franklin Gothic Book"/>
        <family val="2"/>
      </rPr>
      <t>Conformément à l’Exigence 4.6, la RDC est encouragée à établir si les paiements infranationaux directs sont significatifs. La RDC devra clairement documenter la méthode de sélection et de rapprochement des flux de revenus, en s’appuyant sur les améliorations de l’étude de cadrage 2016. À la suite des modifications apportées à la législation minière en juin 2018, la RDC est encouragée à collaborer étroitement avec les gouvernements provinciaux pour divulguer systématiquement aux gouvernements infranationaux concernés des informations ponctuelles et exhaustives sur les paiements des redevances minières partagées"</t>
    </r>
  </si>
  <si>
    <t>Le Groupe Multipartite devrait mettre en lumiere le Rapport sur les redevances minieres publie en 2021</t>
  </si>
  <si>
    <t>L'annee a considerer dans le cadre de la Validation est la derniere annee complete ayant fait l'objet d'un rapport, donc 2019.</t>
  </si>
  <si>
    <t>Le Groupe Multipartite est invite a donner des commentaires sur l'exhaustivite des donnees dans la colonne precedente.</t>
  </si>
  <si>
    <t>Le Groupe Multipartite ne semble pas s'etre inspire de la definition de la Norme 4.7 pour etablir la definition d'un projet. Par consequent, la reflexion sur les accords juridiques ne semble pas avoir ete menee.</t>
  </si>
  <si>
    <t>L'annee a considerer comme base du calcul est la derniere annee complete ayant fait l'objet d'un rapport, soit 2019.</t>
  </si>
  <si>
    <r>
      <t xml:space="preserve">Le Groupe Multipartite devrait s'assurer que les mesures correctives issues de la derniere Validation sont adressees, a savoir: </t>
    </r>
    <r>
      <rPr>
        <i/>
        <sz val="11"/>
        <color theme="1"/>
        <rFont val="Franklin Gothic Book"/>
        <family val="2"/>
      </rPr>
      <t>"Conformément à l’Exigence 4.9, la RDC devra examiner les garanties d’assurance qualité convenues qui sont exigées des entreprises et des entités de l’État pour leurs déclarations ITIE. La RDC pourrait souhaiter s’assurer que des délais de collecte des données soient établis en vue de garantir le respect intégral des garanties d’assurance qualité convenues pour la déclaration ITIE."</t>
    </r>
  </si>
  <si>
    <t>Les questions de la colonne D devraient faire l'objet d'une reponse Oui/Non pour eviter toute confusion.</t>
  </si>
  <si>
    <t>Le Groupe Multipartite doit s'assurer que les mesures correctrices issues de la derniere Validation soient adressees, a savoir: "Conformément à l’Exigence 5.1, la RDC est tenue d’expliquer l’affectation des revenus tirés de l’industrie extractive qui ne sont pas inscrits au budget national, y compris les revenus retenus par les agences de perception des impôts et les entreprises d’État. La RDC est encouragée à collaborer avec le ministère des Finances, le ministère du Budget et les entreprises d’État pour divulguer l’affectation de ces revenus et fournir des références aux rapports financiers, le cas échéant. L’ITIE RDC est également encouragée à fournir davantage d’informations sur les « comptes spéciaux » auxquels contribue le CAMI"</t>
  </si>
  <si>
    <t>L'exercice sous revue par la Validation est le dernier exercice ayant fait l'objet d'un rapport, a savoir 2019.</t>
  </si>
  <si>
    <t>Qu'en est-il de cette question?</t>
  </si>
  <si>
    <t>Celui de 2019 est requis.</t>
  </si>
  <si>
    <r>
      <rPr>
        <sz val="11"/>
        <color theme="1"/>
        <rFont val="Franklin Gothic Book"/>
        <family val="2"/>
      </rPr>
      <t>Le Groupe Multipartite devrait s'assirer que les mesures issues de la deniere validation soient adressees, a savoir: "</t>
    </r>
    <r>
      <rPr>
        <i/>
        <sz val="11"/>
        <color theme="1"/>
        <rFont val="Franklin Gothic Book"/>
        <family val="2"/>
      </rPr>
      <t>Conformément à l’Exigence 5.2.a, la RDC devra s’assurer que les transferts infranationaux significatifs dans le secteur extractif sont divulgués publiquement, en soulignant les écarts entre les transferts infranationaux dans la pratique et les calculs selon la formule de partage des revenus, désagrégés par province et par entité territoriale décentralisée (ETD). La RDC est encouragée à collaborer étroitement avec les divisions provinciales des mines, le ministère des Finances et la DGRAD afin de rendre publiques des données ponctuelles et exhaustives sur les transferts infranationaux de redevances minières jusqu’à la modification apportée au partage des revenus en juin 2018. En conformité avec l’Exigence 5.2.b, la RDC est appelée à garantir que tous les transferts infranationaux discrétionnaires ou ad hoc significatifs sont également divulgués et, là où c’est possible, rapprochés. "</t>
    </r>
  </si>
  <si>
    <t>Ce sont les donnees 2019 qui devraient figurer ici, car il s'agit de l'exercice sous revue.</t>
  </si>
  <si>
    <t>Ce nouveau rapport devrait etre exploite pour enrichir le present formulaire.</t>
  </si>
  <si>
    <r>
      <rPr>
        <sz val="11"/>
        <color theme="1"/>
        <rFont val="Franklin Gothic Book"/>
        <family val="2"/>
      </rPr>
      <t xml:space="preserve">Le Groupe Multipartite devrait s'assurer que les mesures correctives issues de la derniere Validation sont adressees dans ce formulaire, a savoir: </t>
    </r>
    <r>
      <rPr>
        <i/>
        <sz val="11"/>
        <color theme="1"/>
        <rFont val="Franklin Gothic Book"/>
        <family val="2"/>
      </rPr>
      <t>"Conformément à l’Exigence 6.1, la RDC est tenue de divulguer les dépenses sociales obligatoires significatives et, si possible, de les rapprocher. La RDC est encouragée à poursuivre ses divulgations ITIE des dépenses sociales volontaires. À la suite de réformes juridiques dans le secteur minier, le gouvernement pourrait souhaiter examiner les possibilités existantes en matière de divulgation publique et systématique des dépenses sociales et environnementales par le biais de systèmes gouvernementaux."</t>
    </r>
  </si>
  <si>
    <t>Il convient de remplir les informations demandees dans le formulaire.</t>
  </si>
  <si>
    <t>L'exercice sous revue doit etre le dernier exercice entier ayant fait l'objet d'un rapport, soit 2019.</t>
  </si>
  <si>
    <r>
      <rPr>
        <sz val="14"/>
        <color theme="1"/>
        <rFont val="Franklin Gothic Book"/>
        <family val="2"/>
      </rPr>
      <t xml:space="preserve">Le Groupe Multipartite doit s'assurer que les mesures correctives issues de la derniere validation sont adressees: </t>
    </r>
    <r>
      <rPr>
        <i/>
        <sz val="14"/>
        <color theme="1"/>
        <rFont val="Franklin Gothic Book"/>
        <family val="2"/>
      </rPr>
      <t>"Conformément à l’Exigence 6.2, la RDC est tenue de divulguer les dépenses quasi fiscales lorsque la participation de l’État dans le secteur extractif génère des paiements significatifs en revenus. La RDC devra assurer des consultations étroites avec les entreprises d’État et le ministère du Portefeuille afin de garantir une déclaration ITIE exhaustive de ces dépenses et de mettre en place un processus de déclaration visant à parvenir à un niveau de transparence comparable à celui des autres paiements et flux de revenus, y compris les filiales et les opérations conjointes.    "</t>
    </r>
  </si>
  <si>
    <t>Les donnees a indiquer sont celles de la derniere annee complete ayant fait l'objet d'un rapport, soit 2019.</t>
  </si>
  <si>
    <t>Il conviendrait de preciser quels articles des Codes Minier et des Hydrocarbures abordent les questions specifiques liees a la gestion de l'environnement.</t>
  </si>
  <si>
    <t>Il est necessaire de repondre a cette question.</t>
  </si>
  <si>
    <t>La page 257 du rapport ne semble pas apporter de donnees liees aux procedures de suivi et d'administration de l'environnement. Existe-t-il une autre documentation pertinente, par exemple au niveau du Ministere de l'Environnement?</t>
  </si>
  <si>
    <t>Type d'entreprise</t>
  </si>
  <si>
    <t>Identifiant de l’entreprise</t>
  </si>
  <si>
    <t>Matières premières (séparation par virgule)</t>
  </si>
  <si>
    <t xml:space="preserve">Cotation boursière ou site Internet d’entreprise </t>
  </si>
  <si>
    <t>Rapport financier audité (si indisponible, bilan comptable ou flux de trésorerie…)</t>
  </si>
  <si>
    <t>Rapport de paiements à l’État</t>
  </si>
  <si>
    <t>Colonne1</t>
  </si>
  <si>
    <t>Privée</t>
  </si>
  <si>
    <t>https://alphaminresources.com</t>
  </si>
  <si>
    <t>https://www.mmg.com/?s=anvil</t>
  </si>
  <si>
    <t>http://en.huayou.com</t>
  </si>
  <si>
    <t>Société publique financière et Entreprise d'Etat</t>
  </si>
  <si>
    <t>ARGENT,BERYLLIUM,CARBONE, ETAIN,LITHIUM,NIOBIUM,OR,TENTALE,TERRES RARES,TITANE,WOLFRANITE,CUIVRE,COBALT,,FER ,MANGANESE,NICKEL,OR, PALLADIUM, PLATINE,PLOMB,SOUFRE,ZINC</t>
  </si>
  <si>
    <t>https://fr.ivanhoemines.com</t>
  </si>
  <si>
    <t>https://www.anglogoldashanti.com</t>
  </si>
  <si>
    <t>http://www.pengxinzy.com.cn/business/main/view.htmls?id=5</t>
  </si>
  <si>
    <t>SOCIETE TWANGIZA MINING S.A.R.L</t>
  </si>
  <si>
    <t>#N/A</t>
  </si>
  <si>
    <t>https://www.inpex.co.jp/english/</t>
  </si>
  <si>
    <t>https://en.cmoc.com</t>
  </si>
  <si>
    <t>Déclaration unilatérale minier</t>
  </si>
  <si>
    <t>Déclaration unilatérale pétrolier</t>
  </si>
  <si>
    <t>Autres impôts périodiques sur le patrimoine (1136E)</t>
  </si>
  <si>
    <t>Autres impôts sur le revenu, les bénéfices et les gains en capital (1113E1)</t>
  </si>
  <si>
    <t>Autres impôts sur les biens et services (1146E)</t>
  </si>
  <si>
    <t>Bénéfices réinvestis des investissements directs étrangers (1416E1)</t>
  </si>
  <si>
    <t>Prélèvements sur les revenus des quasi-sociétés ( 1413E)</t>
  </si>
  <si>
    <t>Banque Centrale du Congo (BCC)</t>
  </si>
  <si>
    <t>Revenus de la propriété pour décaissement de revenu des investissements (1414E)</t>
  </si>
  <si>
    <t>Taxes sur les opérations de change (1155E)</t>
  </si>
  <si>
    <t>Transferts obligatoires à l’État (infrastructures et autres éléments) (1415E4)</t>
  </si>
  <si>
    <t>O</t>
  </si>
  <si>
    <t>LA CONGOLAISE DES MINES</t>
  </si>
  <si>
    <t>Sulfure de Nickellage(20-25%Co et &gt;=5%Ni)</t>
  </si>
  <si>
    <t>Cobalt separ. magn.(55-65%)</t>
  </si>
  <si>
    <t>Cobalt autrement presente(90-99%)</t>
  </si>
  <si>
    <t>Conc.Co (4-15%)</t>
  </si>
  <si>
    <t>Cuivre Pulverisé(84-94%)</t>
  </si>
  <si>
    <t>Cuivre autrement presente(90-99%à</t>
  </si>
  <si>
    <t>All Cobalt_Nickel (30-40%Co,7-15%Cu et 10-15%Ni)</t>
  </si>
  <si>
    <t>Cuivre Blister ou Cu Noir(80-98%)</t>
  </si>
  <si>
    <t>Or(90-99.9%)</t>
  </si>
  <si>
    <t>Hydroxyde de Cobalt(25-40%)</t>
  </si>
  <si>
    <t>Matte de Cuivre(46-60%Cu)</t>
  </si>
  <si>
    <t>Conc.Cu (10-30%)</t>
  </si>
  <si>
    <t>Concentré de tungstène(Wolframite)</t>
  </si>
  <si>
    <t>Cathode de Cuivre(99,8-99,9%)</t>
  </si>
  <si>
    <t>Concentré d'Etain</t>
  </si>
  <si>
    <t>Diamant</t>
  </si>
  <si>
    <t>Pétrole Brut</t>
  </si>
  <si>
    <t>barrils</t>
  </si>
  <si>
    <t>Poussières de Plomb(&lt;=30%Pb)</t>
  </si>
  <si>
    <t>Cathode de cobalt(99,3-99,8%)</t>
  </si>
  <si>
    <t>All.Blanc (Co &lt;= 30%Cu&lt;=30%</t>
  </si>
  <si>
    <t>Poussières de Zinc(69-80%Zn)</t>
  </si>
  <si>
    <t>Alliage rouge(81-90%Cu et &lt;=5%Co)</t>
  </si>
  <si>
    <t>Plomb(90-99,9%)</t>
  </si>
  <si>
    <t>Alliage rouge(&lt;=80%Cu et &lt;=7%Co)</t>
  </si>
  <si>
    <t>https://www.itierdc.net/publications/rapports-itie-rdc-2000/rapport-itie-rdc-2018-1er-sem-2020/#participation</t>
  </si>
  <si>
    <t>Données ouvertes sur la participaion</t>
  </si>
  <si>
    <t xml:space="preserve">Aucun signifie ici qu'aucun droit petrolier n'a été octroyé durant  la période. </t>
  </si>
  <si>
    <t>2019-Synthèse des travaux-Déclaration par projet-Kin- 16052019.pdf - Google Drive</t>
  </si>
  <si>
    <t>Synthèse des travaux sur la faisabilité de la declaration par projet en RDC.</t>
  </si>
  <si>
    <t xml:space="preserve">Rapports de certifications de l'IGF, exercices 2018,2019 et premier semsetre 2020. </t>
  </si>
  <si>
    <t>igf_certifications_de_la_dgi_dgda_et_dgrad (1) - Google Drive</t>
  </si>
  <si>
    <t>Non disponible</t>
  </si>
  <si>
    <t>sans objet</t>
  </si>
  <si>
    <t>Rapport Thématique Sur l'évaluation  de l'execution du contrat SICOMINES</t>
  </si>
  <si>
    <t>RAPPORT D'EVALUATION_PROJET SICOMINES_Version Finale - Google Drive</t>
  </si>
  <si>
    <t>Consultants Léonid MUPEPELE&amp; jean Marie KIMWAMBA</t>
  </si>
  <si>
    <t>Consultants Raymond KABONGO K.et Jivet NDELA K.</t>
  </si>
  <si>
    <t>Rapport de l'Etat des lieux de la Redevance Minière et des Recettes Pérolières de Catégorie B Doc Final 19022021.pdf - Google Drive</t>
  </si>
  <si>
    <t>Note: Liste des entreprises dans lesquelles l'Etat et  les entreprises d'Etat detiennet une participation figure  dans le rapport asoupli (pp…).. Elle est aussi disponible sur le site ITI-RDC suivant ce lien :  
https://www.itierdc.net/publications/rapports-itie-rdc-2000/rapport-itie-rdc-2018-1er-sem-2020/#chiffres</t>
  </si>
  <si>
    <t>https://www.itierdc.net/publications/rapports-itie-rdc-2000/rapport-itie-rdc-2018-1er-sem-2020/#chiffres
http://itie-rdc.masiavuvu.fr/donnees-itie/</t>
  </si>
  <si>
    <t>Concerne données actualisées de la RM, données de production et des exportations et des participations de l'Etat</t>
  </si>
  <si>
    <t xml:space="preserve">Le Rapport thématique formule plusieurs récommandations  visant à ameliorer la gestion et la répartition de la rédévance minière au niveau infranational et le FOMIN. Il contient aussi des recommandations sur la retrocession effective des recettes pétrolières de catégorie B aux provinces productrices. 
Le Comité exécutif s'attèle déjà à mettre en oeuvre ces recommandations. Par exemple, en octobre 2021,les parties ont convenu d'un projet d'arreté interministériel sur la gestion des 15% et 25 % des quotités de la redevance minière par les ETD et les provinces. Ledit projet sera soumis au gouvernement pour endossement. </t>
  </si>
  <si>
    <r>
      <rPr>
        <b/>
        <u/>
        <sz val="12"/>
        <color theme="1"/>
        <rFont val="Calibri"/>
        <family val="2"/>
        <scheme val="minor"/>
      </rPr>
      <t xml:space="preserve">Efficience et efficacité  des procédures d'octroi
</t>
    </r>
    <r>
      <rPr>
        <sz val="12"/>
        <color theme="1"/>
        <rFont val="Calibri"/>
        <family val="2"/>
        <scheme val="minor"/>
      </rPr>
      <t xml:space="preserve">Le GMP a  examiné la question. L'essentiel de ses conclusions est contenu dans l'étude realisée par le  cabient BDO portant sur l'état des lieux de l’application des procédures  d'octroi des droits miniers et petroliers  ainsi que des règles de tenue  et de publication des registres ad hoc sur la période allant de 2018 au premier semestre 2020. 
Sur base des constatations,  le consultant a formulé des </t>
    </r>
    <r>
      <rPr>
        <b/>
        <sz val="12"/>
        <color theme="1"/>
        <rFont val="Calibri"/>
        <family val="2"/>
        <scheme val="minor"/>
      </rPr>
      <t xml:space="preserve"> </t>
    </r>
    <r>
      <rPr>
        <sz val="12"/>
        <color theme="1"/>
        <rFont val="Calibri"/>
        <family val="2"/>
        <scheme val="minor"/>
      </rPr>
      <t>recommandations</t>
    </r>
    <r>
      <rPr>
        <b/>
        <sz val="12"/>
        <color theme="1"/>
        <rFont val="Calibri"/>
        <family val="2"/>
        <scheme val="minor"/>
      </rPr>
      <t xml:space="preserve"> </t>
    </r>
    <r>
      <rPr>
        <sz val="12"/>
        <color theme="1"/>
        <rFont val="Calibri"/>
        <family val="2"/>
        <scheme val="minor"/>
      </rPr>
      <t xml:space="preserve">qui visent à améliorer l'efficience dans l'octroi des droits miniers. (Cf. Rapport thématique sur l'octroi des licences pp 30 à 36, voir  </t>
    </r>
    <r>
      <rPr>
        <b/>
        <sz val="12"/>
        <color theme="1"/>
        <rFont val="Calibri"/>
        <family val="2"/>
        <scheme val="minor"/>
      </rPr>
      <t>recommandations 6.2, 6.5 et  à 6.6</t>
    </r>
    <r>
      <rPr>
        <sz val="12"/>
        <color theme="1"/>
        <rFont val="Calibri"/>
        <family val="2"/>
        <scheme val="minor"/>
      </rPr>
      <t xml:space="preserve">).  
Le GPM s'attèle à les mettre en oeuvre. </t>
    </r>
  </si>
  <si>
    <t xml:space="preserve">Sans se limiter aux contrats signés à partir de janvier 2021, les parties prenantes, dans le cadre de l’application du cadre législatif relatif à la divulgation des contrats extractifs, ont dressé une liste reprenant les documents contractuels signés (même avant la date de promulgation du Décret de 2011) et non publiés. Cette liste, partagée avec le ST, a été régulièrement mise à jour par un groupe d’experts de la CTCPM, du CAMI, du ST après un travail approfondi réalisé auprès des EP et des Administrations concernées. Entre août et décembre 2020, trois ateliers des parties prenantes, organisés en ligne, ont permis d’évaluer et de valider les résultats des travaux effectués pour rechercher les documents contractuels non encore publiés. À l’issue de cette évaluation, les parties prenantes ont noté les progrès accomplis au moment de la publication du rapport assoupli ITIE-RDC 2018, 2019 et 1er semestre 2020.
Les parties prenantes débattent actuellement sur les types de contrats à publier.  </t>
  </si>
  <si>
    <t>http://e-statmines.ctcpm.cd/valorisation/</t>
  </si>
  <si>
    <t xml:space="preserve">De la divulgation des valeurs de production
Un formulaire ad hoc est adressé aux entreprises pour renseigner la production mensuelle et annuelle en quantité et en valeur. La production est détaillée par matière. 
 Les données sur la production déclarée par les entreprises en quantités et en valeur sont consultables sur le site ITIE-RDC suivant l'URL indiqué dans la colonne F. Elles sont aussi renseignées par le Rapport assoupli à la page 148.
De même, le Ministère des hydrocarbures qui reçoit le formulaire, par le truchement du SGH, le remplit en précisant la production en quantité et en valeur. Les données de production en quantité et en valeur renseignées par le SGH sont reprises à la page 148 du Rapport assoupli. 
Exhaustivité
Sur base des critères « paiements matériels et entreprise publique », sept (07) entreprises pétrolières ont été retenues dans le périmètre assoupli. Une entreprise, Cabinda oil qui relève du transit pétrolier, n’a pas participé à la déclaration du fait qu'elle n'est pas située en RDC. Ses paiements ont été déclarés unilatéralement par le SGH. Sur les six entreprises restantes, cinq sont en production et une entreprise (la SONAHYDROC) n'est pas en production. 
Toutes les cinq entreprises ont déclaré la production réalisée pendant la période. Les données déclarées en quantité et en valeur sont disponibles sur le site ITIE-RDC et peuvent être consultées suivant le lien dans la colonne F.
Fiabilité
Les formulaires contenant la production en quantité et en valeur reçus des entreprises et du SGH sont signés par les hauts responsables ou une personne habilitée en conformité avec le mécanisme de fiabilisation des données contextuelles convenu par le Comité Exécutif (voir cadrage assoupli p.22 et rapport assoupli, p. 168).  
Le procédé de valorisation de la production utilisé par le ministère des mines (CTCPM) est disponible sur ce lien dans la cellule F11
</t>
  </si>
  <si>
    <t>https://en.cmoc.com/html/InvestorMedia/Performance/</t>
  </si>
  <si>
    <t>https://www.mmg.com/investor-and-media-centre/</t>
  </si>
  <si>
    <t>https://www.gecamines.cd/rapports/EtatsFinanciers2020.html</t>
  </si>
  <si>
    <t>https://www.glencore.com/investors</t>
  </si>
  <si>
    <r>
      <t xml:space="preserve">Du point de vue Investissement, le rapport thématique sur l'évaluation du projet Sicomines </t>
    </r>
    <r>
      <rPr>
        <b/>
        <sz val="11"/>
        <color theme="1"/>
        <rFont val="Franklin Gothic Book"/>
        <family val="2"/>
      </rPr>
      <t>(pp107-109)</t>
    </r>
    <r>
      <rPr>
        <sz val="11"/>
        <color theme="1"/>
        <rFont val="Franklin Gothic Book"/>
        <family val="2"/>
      </rPr>
      <t xml:space="preserve"> établit une comparaison entre ce projet et les sociétés Kamoto Copper Company (KCC), Mutanda Mining (Mumi) et Tenke Fungurume Mining (TFM), trois projets miniers majeurs situés dans la même sphère géographique et géologique que Sicomines.  </t>
    </r>
  </si>
  <si>
    <t>https://drive.google.com/file/d/1PBwLjwIIJwG7kUXryoYfCug_b352-v6f/view?usp=sharing</t>
  </si>
  <si>
    <r>
      <t>Les informations sur le rôle des entreprises publiques, les paiements qu'elles ont effectués, les transferts entre elles et les entités de l'Etat ainsi que les éventuels transferts entre ces dernières et les entreprises publiques sont divulguées exhaustivement au travers le rapport assoupli (</t>
    </r>
    <r>
      <rPr>
        <b/>
        <sz val="11"/>
        <color theme="1"/>
        <rFont val="Franklin Gothic Book"/>
        <family val="2"/>
      </rPr>
      <t>pp101-137</t>
    </r>
    <r>
      <rPr>
        <sz val="11"/>
        <color theme="1"/>
        <rFont val="Franklin Gothic Book"/>
        <family val="2"/>
      </rPr>
      <t>) et le rapport thématique sur les divulgations des entreprises publiques (</t>
    </r>
    <r>
      <rPr>
        <b/>
        <sz val="11"/>
        <color theme="1"/>
        <rFont val="Franklin Gothic Book"/>
        <family val="2"/>
      </rPr>
      <t>pp 16-83</t>
    </r>
    <r>
      <rPr>
        <sz val="11"/>
        <color theme="1"/>
        <rFont val="Franklin Gothic Book"/>
        <family val="2"/>
      </rPr>
      <t xml:space="preserve">). 
Aussi, les deux rapports divulguent exhaustivement les recettes perçues par les entreprises publiques au cours de la période 2018, 2019 et premier semestre 2020. Il est à noter que les transactions des entreprises publiques ont été retenues dans le périmètre sans application de la matérialité.
 En raison de l'option arrêtée par le Comité Exécutif de produire le rapport 2018, 2019 et premier semestre 2020 sous format assoupli et en vertu des recommandations du Conseil d'administration de l'ITIE à ce sujet, la conciliation des transactions significatives des entreprises publiques comme les autres revenus, n'a pas été effectuée. 
e. Cependant,   pour les besoins d’analyse, d’exhaustivité et de fiabilité des données,, le Comité Executif a demandé  des explications supplémentaires auprès des  parties déclarantes pour tout écart de déclaration supérieur ou égal à 500 K$US.   </t>
    </r>
    <r>
      <rPr>
        <b/>
        <sz val="11"/>
        <color theme="1"/>
        <rFont val="Franklin Gothic Book"/>
        <family val="2"/>
      </rPr>
      <t xml:space="preserve"> </t>
    </r>
  </si>
  <si>
    <t xml:space="preserve">Huit Directions de recettes provinciales ont été sélectionnées dans le périmètre de déclaration. Sept Directions ont soumis leurs déclarations, à travers le logiciel de collecte des données TSL, tandis qu'une Direction provinciale (la Direction des recettes du Nord-Kivu) n'a pas soumis de déclaration.
L'ensemble des recettes perçues par les huit provinces pour la période 2018 au 1er semestre 2020 s'élève à 556 889 800 USD. Les recettes perçues par le Nord Kivu s’élèvent à 1 668 800$USD, soit 0,29% de l'ensemble des recettes provinciales. La part de ces recettes étant non significative, leur omission n'affecte en rien l'exhaustivité des recettes perçues au niveau des provinces.
Les recettes perçues déclarées par les sept autres provinces représentent 99,71% de l'ensemble des recettes provinciales. Ce taux de couverture est très confortable et permet d'affirmer que les données divulguées sont exhaustives. 
</t>
  </si>
  <si>
    <t xml:space="preserve">Le GMP s'en tient à la définition convenue  pour préciser le mot 'projet' dans le contexte de la RDC.
Cette definition est postée sur le site ITIE-RDC suivant le lien disponible à la cellule F11
  </t>
  </si>
  <si>
    <t>Le Groupe Multipartite, en publiant le Rapport Assoupli 2018, 2019 et 1er Semestre 2020 en 2021, a amélioré la ponctualité des divulgations des données ITIE.</t>
  </si>
  <si>
    <t>Rapport Assoupli ITIE-RDC</t>
  </si>
  <si>
    <r>
      <t xml:space="preserve">Tenant compte des restrictions sanitaires imposées par la Covid-19 et sur base de la décision du Comité Exécutif (août 2020), les travaux de certification des déclarations de l'Etat pour la période sous revue ont été limités aux seules régies financières nationales (DGI, DGDA et DGRAD). Ils n'ont donc pas été étendus aux directions provinciales des recettes.
L'opinion de l'IGF sur la certification des déclarations à l'ITIE de la DGI, la DGRAD et la DGDA est disponible sur le site ITIE-RDC (voir le lien dans la colonne F). 
</t>
    </r>
    <r>
      <rPr>
        <u/>
        <sz val="11"/>
        <color theme="1"/>
        <rFont val="Franklin Gothic Book"/>
        <family val="2"/>
      </rPr>
      <t>Conclusion de l'IGF</t>
    </r>
    <r>
      <rPr>
        <sz val="11"/>
        <color theme="1"/>
        <rFont val="Franklin Gothic Book"/>
        <family val="2"/>
      </rPr>
      <t xml:space="preserve"> 
 Sur les déclarations de la DGDA, l'IGF dit être dans l'impossibilité d'émettre une opinion quelconque sur la concordance entre les données des paiements telles que contenues dans le compte général du Trésor et les données correspondantes des encaissements de la DGDA, d'où ont été extraits les paiements constitutifs de déclaration ITIE à certifier. 
Concernant les déclarations de la DGI, l'IGF n'a pas acquis une assurance raisonnable selon laquelle les déclarations des encaissements (..) telles que présentées par la DGI ont été élaborées sur base des données reflétant fidèlement la situation des encaissements tels qu'ils sont rétraçables dans le compte général du Trésor.
Pour les déclarations de la DGRAD, l'IGF a acquis une assurance raisonnable selon laquelle les déclarations des encaissements (..) telles que présentées par la DGRAD reflètent fidèlement la situation desdits encaissements.
Aux fins de corriger les erreurs constatées et améliorer la qualité des données, l'IGF recommande, entre autres, à ces trois régies, l'interfaçage effectif entre leurs applications et le logiciel ISYS-REGIES. 
</t>
    </r>
    <r>
      <rPr>
        <u/>
        <sz val="11"/>
        <color theme="1"/>
        <rFont val="Franklin Gothic Book"/>
        <family val="2"/>
      </rPr>
      <t>Efforts du Gouvernement</t>
    </r>
    <r>
      <rPr>
        <sz val="11"/>
        <color theme="1"/>
        <rFont val="Franklin Gothic Book"/>
        <family val="2"/>
      </rPr>
      <t xml:space="preserve">
Fin 2020, le Gouvernement, par l'intermédiaire du Ministre des Finances, a rendu obligatoire, à partir du 1er janvier 2021, l’utilisation par les banques intervenantes du logiciel ISYS-REGIES. Cette utilisation était limitée dans un premier temps à Kinshasa et à six provinces pilotes (Haut Katanga, Lualaba, Tanganyika, Haut Lomami, Nord-Kivu et Kongo Central).
En date du 21 juillet 2021, le Ministre des Finances a étendu l'utilisation de ISYS-REGIE aux provinces restantes, cela à partir du 1er janvier 2022.</t>
    </r>
  </si>
  <si>
    <t>A part les recettes dues au Trésor, les autres recettes présentées aux Tableaux des pages indiquées du Rapport assoupli ne figurent pas au budget de l'Etat.</t>
  </si>
  <si>
    <t>Aucune Partie Déclarante n'a signifié au Groupe Multipartite l'existence d'informations à caractère confidentiel</t>
  </si>
  <si>
    <t xml:space="preserve">Ces chiffres concernent exclusivement le secteur Minier au niveau de la province et de Entités Territoriales Décentralisées.
Il est à noter que depuis la promulgation du code minier en mars 2018 et du règlement en juin 2018, il n’y a aucun revenu du secteur minier qui fait l'objet de transferts infranationaux.
En effet, la redevance minière qui jadis constituait un transfert infranational est actuellement versée directement par les entreprises extractives respectivement : au Trésor Public, à la Province, à l'Entité Territoriale Décentralisée et au Fonds Minier pour les générations futures (FOMIN).
</t>
  </si>
  <si>
    <t>Ces chiffres concernent exclusivement le secteur Pétrolier au niveau provincial pour l’exercice 2019.</t>
  </si>
  <si>
    <t>Ces chiffres concernent exclusivement le secteur Minier au niveau tant provincial que des EntitésTerritoriales décentralisées pour les Exercices 2017-2018.
Il est à noter que dépuis la promulgation du code minier en mars 2018 et du règlement en juin 2018, il n y a aucun revenu du secteur minier qui fait l'objet de transferts infranationaux.
En effet, la redevance minière qui jadis constituait un transfert infranational est actuellement versée directement par les entreprises extractives respectivement : au Trésor Public, à la Province, à l'Entité Térritoriale Décentralisée et au Fonds Minier pour les générations futures (FOMIN).</t>
  </si>
  <si>
    <t xml:space="preserve">Ces chiffres concernent exclusivement le secteur Minier uniquement pour l'exercice 2017.
Concernant le secteur Petrolier, il n' ya pas eu de transfert pour des raisons évoquées au point 5,2,1 du Rapport Assouppli 2018, 2019 et 1er semestre 2020. </t>
  </si>
  <si>
    <t>Au niveau des Administrations Provinciales, étant donné l'application du principe d'universalité, les chiffres ne sont pas détaillés par secteur.</t>
  </si>
  <si>
    <t xml:space="preserve">Aucun montant n'a été renseigné ni par les Entreprises Publiques qui ont reçu le formulaire ad hoc, ni par les structures de l'Etat qui avaient reçu des demandes de renseignement à ce sujet.
De plus, l'étude des cas assimilables à ces dépenses quasi budgétaires a révélé qu'aucune entreprise publique ne les avait engagées.
Rapport Assoupli 2018, 2019 et 1er semestre 2020 (Page 141-145), Rapport Contextuel 2017, 2018 (Page 62-63).
L'étude thématique sur les états financiers menée par le cabinet KPMG à la demande du Comité Exécutif sur cette question a conclu qu'aucune Entreprise de l'Etat n'a effectué des dépenses quasi budgétaires au cours des exercices sous revue.
</t>
  </si>
  <si>
    <t xml:space="preserve">La Direction Générale de la Dette Publique (DGDP) qui a reçu les lettres de demande d'information a renseigné qu'aucun montant n'avait été engagé par l'Etat/entreprises Publiques au titre de dépenses quasi budgétaires. 
Rapport Assoupli 2018, 2019 et 1er semestre 2020 (Page 143).
</t>
  </si>
  <si>
    <t>Non disponible, part à determiner à l'issue de l'étude à mener sur l'artisanat minier</t>
  </si>
  <si>
    <t>https://medd.gouv.cd/le-titre-du-rapport-sil-faut-le-mettre-sur-le-site-est-rapport-sur-letat-de-lenvironnement-national-en-republique-democratique-du-congo-draft/</t>
  </si>
  <si>
    <t>Les données liées aux procédures de suivi et d'administration de l'environnement existent sur le site du Ministère de l’environnement et développement durable.
Cependant, Il y’a lieu de noter que ces données n'étaient pas dans notre périmètre.</t>
  </si>
  <si>
    <t xml:space="preserve">Les chiffres contenus dans le tableau 91 (pp 256-267 du rapport assoupli) sont plutôt un traitement désagrégé des données sur les dépenses sociales déclarées par les entreprises.
</t>
  </si>
  <si>
    <t>Rapport Assoupli 2018, 2019 et 1er Semestre 2020</t>
  </si>
  <si>
    <t>Rapport thématique sur le renforcement des divulgations des entreprises publiques du secteur extractif de la RDC Exercice 2017 et 2018</t>
  </si>
  <si>
    <t>Etat des lieux de l’application des procédures d’octroi des droits miniers et pétroliers ainsi que des règles de tenue et de publication des registres ad hoc sur la période du 1er janvier 2018 au 30 juin 2020</t>
  </si>
  <si>
    <t>RAPPORT DE CADRAGE ITIE-RDC 2018, 2019 et 1er sem. 2020</t>
  </si>
  <si>
    <t>Etude d’évaluation de la mise en œuvre de la convention de collaboration relative au développement d’un projet minier et d’un projet d’infrastructures en RD Congo Projet SICOMINES</t>
  </si>
  <si>
    <t>Etat des lieux de la répartition et de l’affectation de la redevance minière ainsi que de la rétrocession de 10% des recettes pétrolières de catégorie B aux provinces productrices Exercices 2018 – 2019 et 1er semestre 2020</t>
  </si>
  <si>
    <t>Données ITIE</t>
  </si>
  <si>
    <t>Rapport contextuel ITIE-RDC 2017</t>
  </si>
  <si>
    <t>Etat des lieux de l'application de l'exigence 2.5 de la Norme ITIE et évaluation de la divulgation des propriétaires effectifs des industries extractives en RDC</t>
  </si>
  <si>
    <t>https://drive.google.com/file/d/1j_zuSA-WW0zcbOrn3_4KIRNxQ5shBump/</t>
  </si>
  <si>
    <t>Etat des lieux de la divulgation des contrats conclus ou modifiés assortis d'un plan de leur publication exhaustive</t>
  </si>
  <si>
    <t>COD</t>
  </si>
  <si>
    <t xml:space="preserve">Quelques articles : 
Code minier : Art.9 ter, 19 ter, 41, 42, 185…
Règlement minier Art. 404 à 414, Titre XVIII, section 1
Code d’hydrocarbures : titre VI, chap 1, Art 155 et suivants
</t>
  </si>
  <si>
    <r>
      <t xml:space="preserve">Suivant l'exigence 2.5 c), à partir du 1er janvier 2020, la divulgation des propriétaires effectifs devient obligatoire pour l'ensemble des entreprises évoluant dans le secteur extractif. 
Bien qu'en RDC le nombre d'entreprises effectuant des paiements matériels soit relativement moins élevé, l'on dénombre plus de 200 petits opérateurs de diverses tailles disséminés sur le territoire national également actifs mais effectuant des paiements de faible importance.  
Obtenir de l'ensemble de ces opérateurs la déclaration des propriétaires effectifs exige que les conditions financières et sanitaires soient réunies pendant cette période de pandémie à covid-19 où plusieurs restrictions ont été mises en place pour limiter les contaminations. 
Tenant compte des restrictions sanitaires dans un contexte de l'amenuisement du budget de mise en œuvre et sur base de la possibilité de déclaration assouplie offerte par le Conseil d’administration de l'ITIE, le GMP a limité le périmètre de déclaration des propriétaires effectifs aux seules entreprises du périmètre assoupli. 
Toutes fois, le GMP avec l'appui financier du Secrétariat international a mené, à travers le cabinet BDO, une étude visant à établir un état des lieux de la mise en œuvre de l'exigence 2.5 et d'évaluer la divulgation des propriétaires effectifs par les entreprises extractives. Des recommandations ont été formulées dans ce rapport en vue d'accomplir pleinement l'exigence 2.5.
Efforts du Comité Exécutif 
Le 29 septembre 2021 le Comité a décidé de procéder à une collecte complémentaire des données sur la propriété effective en vue de constituer un registre complet à mettre en ligne. C'est ainsi que, par sa lettre n°.1705/CAB/MINETAT/MIN PLAN/CMNK/ITIE/frat/2021 du 08/10/2021, le Ministre du Plan et Président du Comité Exécutif a demandé aux entreprises de fournir les données actualisées sur la propriété effective en vue de permettre à l'ITIE de constituer un Registre à jour  publié sur son site. Le repertoire confectionné par le Secrétariat Technique est disponible sur le lien : </t>
    </r>
    <r>
      <rPr>
        <sz val="11"/>
        <color theme="4"/>
        <rFont val="Franklin Gothic Book"/>
        <family val="2"/>
      </rPr>
      <t>https://www.itierdc.net/declaration-ppr/</t>
    </r>
    <r>
      <rPr>
        <sz val="11"/>
        <color theme="1"/>
        <rFont val="Franklin Gothic Book"/>
        <family val="2"/>
      </rPr>
      <t xml:space="preserve">
</t>
    </r>
    <r>
      <rPr>
        <sz val="11"/>
        <rFont val="Franklin Gothic Book"/>
        <family val="2"/>
      </rPr>
      <t xml:space="preserve">Le 24 décembre 2021, le Gouvernement a adopté l’avant-projet de loi portant lutte contre le blanchiment des capitaux, le financement du terrorisme et le financement de la prolifération des armes de destruction massive qui contient des dispositions pertinentes sur la propriété effective. Cet avant-projet a l'avantage d'étendre la question des bénéfiaires effectifs à tous les secteurs d’activités.
A propos de la structure qui doit tenir le Registre, l’article 22, alinéa 2 dudit avant-projet précise que les informations sur le registre des propriétaires effectifs sont transmises au Registre du Commerce et de Crédit Mobilier (RCCM) logé au Guichet Unique de Création d’Entreprises (GUCE). 
Le compte rendu du Gouvernement est disponible suivant ce lien : </t>
    </r>
    <r>
      <rPr>
        <sz val="11"/>
        <color theme="4"/>
        <rFont val="Franklin Gothic Book"/>
        <family val="2"/>
      </rPr>
      <t>https://www.primature.cd/public/wp-content/uploads/2021/12/COMPTE-RENDU-DE-LA-TRENTE-QUATRIEME-REUNION-DU-CONSEIL-DES-MINISTRE-du-24-de%CC%81cembre-2021.pdf</t>
    </r>
    <r>
      <rPr>
        <sz val="11"/>
        <rFont val="Franklin Gothic Book"/>
        <family val="2"/>
      </rPr>
      <t xml:space="preserve">
</t>
    </r>
    <r>
      <rPr>
        <sz val="11"/>
        <color rgb="FFFF0000"/>
        <rFont val="Franklin Gothic Book"/>
        <family val="2"/>
      </rPr>
      <t xml:space="preserve">
</t>
    </r>
  </si>
  <si>
    <r>
      <rPr>
        <b/>
        <sz val="11"/>
        <rFont val="Franklin Gothic Book"/>
        <family val="2"/>
      </rPr>
      <t xml:space="preserve">Efforts </t>
    </r>
    <r>
      <rPr>
        <sz val="11"/>
        <rFont val="Franklin Gothic Book"/>
        <family val="2"/>
      </rPr>
      <t xml:space="preserve">
Le 10 décembre 2021, le Conseil des Ministres, sur proposition du Ministre des Mines,  a adopté un projet  d'arrêté interministériel portant approbation du Manuel des procédures de gestion de la dotation de 0,3% minimum du chiffre d'affaires pour contribution aux projets de développement communautaire dans le secteur minier. Voir le lien</t>
    </r>
    <r>
      <rPr>
        <sz val="11"/>
        <color rgb="FFFF0000"/>
        <rFont val="Franklin Gothic Book"/>
        <family val="2"/>
      </rPr>
      <t xml:space="preserve"> </t>
    </r>
    <r>
      <rPr>
        <sz val="11"/>
        <color theme="4"/>
        <rFont val="Franklin Gothic Book"/>
        <family val="2"/>
      </rPr>
      <t>https://www.primature.cd/public/wp-content/uploads/2021/12/COMPTE-RENDU-DE-LA-TRENTE-DEUXIEME-REUNION-DU-CONSEIL-DES-MINISTRES-du-10-de%CC%81cembre-2021.docx.pdf</t>
    </r>
    <r>
      <rPr>
        <sz val="11"/>
        <color rgb="FFFF0000"/>
        <rFont val="Franklin Gothic Book"/>
        <family val="2"/>
      </rPr>
      <t xml:space="preserve">
</t>
    </r>
    <r>
      <rPr>
        <sz val="11"/>
        <rFont val="Franklin Gothic Book"/>
        <family val="2"/>
      </rPr>
      <t xml:space="preserve">Le 17 décembre 2021, la Ministre des Mines et celui des affaires sociales ont procédé à la signature de l'arrêté interinistériel portant sur la gestion de la dotation de 0,3% du chiffre d’affaires des entreprises minières au profit des communautés locales, lien du ministère des Mines et de la CTCPM </t>
    </r>
    <r>
      <rPr>
        <sz val="11"/>
        <color rgb="FFFF0000"/>
        <rFont val="Franklin Gothic Book"/>
        <family val="2"/>
      </rPr>
      <t xml:space="preserve">
</t>
    </r>
    <r>
      <rPr>
        <sz val="11"/>
        <color theme="4"/>
        <rFont val="Franklin Gothic Book"/>
        <family val="2"/>
      </rPr>
      <t>https://mines-rdc.cd/fr/archives/3499</t>
    </r>
    <r>
      <rPr>
        <sz val="11"/>
        <color theme="1"/>
        <rFont val="Franklin Gothic Book"/>
        <family val="2"/>
      </rPr>
      <t xml:space="preserve">
</t>
    </r>
  </si>
  <si>
    <t xml:space="preserve">A partir du  Rapport ITIE-RDC 2011 et à la demande des parties prenantes, le Secrétariat Technique, sur mandat du GMP, produit à chaque exercice un rapport de cadrage. C'est ainsi que préalablement à la production du rapport assoupli, le Secrétariat Technique a produit le rapport de cadrage assoupli 2018 que le GMP a adopté au mois d’août 2020.
Aussi, dans l'objectif de mettre à la disposition du public des informations les plus récentes, le GMP a décidé en 2016, de produire lui-même un rapport  contextuel. A cet effet, il a produit le rapport contextuel 2016 publié en 2018 ainsi que le rapport contextuel portant sur les exercices 2017 et 2018 publié en 2019.
En dépit du contexte difficile lié à la pandemie à Covid-19, le Comité exécutif, dans un élan de maintenir la dynamique du processus de mise en œuvre de l'ITIE,  a opté, le 30 juillet 2020, de produire un Rapport assoupli exercices 2018, 2019 et premier semestre 2020 tenant compte des exigences d'assouplissement du Conseil d'Administration  convenues par ce dernier en mai 2020. 
Enfin,répondant aux desiderata des parties prenantes, le GMP a également décidé de compléter ce Rapport assoupli par des rapports thématiques traitant en profondeur des questions clés de la gouvernance du secteur extractif.
C'est ainsi que le GMP a produit 6 rapports thématiques repris dans la colonne E du présent formulaire.
</t>
  </si>
  <si>
    <r>
      <t xml:space="preserve">Deux principaux aspects  avaient été considérés par le validateur en 2019 pour constater le dépassement. Il s'agit  de la description détaillée de la legislation et  de la fragmentation fiscale de la RDC ainsi que de la participation de l'ITIE-RDC à la revision des lois sectorielles. Il n'y a pas recul par rapport à ce constat. Bien plus, tenant compte des avis des parties prenantes sur cette exigence contenues dans le rapport intitial, le rapport assoupli  et les rapports thématiques ont  davantage apporté  des améliortions en termes d'éléments  plus détaillés et compregensibles  sur la legislation et surtout la fragementation fiscale
(Exemple:  voir tableau de description des flux. </t>
    </r>
    <r>
      <rPr>
        <sz val="11"/>
        <color theme="4"/>
        <rFont val="Franklin Gothic Book"/>
        <family val="2"/>
      </rPr>
      <t>https://drive.google.com/file/d/1G_qX0QIw4hilufxrdIC1JJxYV8Mv_x86/view</t>
    </r>
    <r>
      <rPr>
        <sz val="11"/>
        <color theme="1"/>
        <rFont val="Franklin Gothic Book"/>
        <family val="2"/>
      </rPr>
      <t>)</t>
    </r>
  </si>
  <si>
    <r>
      <rPr>
        <b/>
        <u/>
        <sz val="11"/>
        <color theme="1"/>
        <rFont val="Franklin Gothic Book"/>
        <family val="2"/>
      </rPr>
      <t>Secteur pétrolier</t>
    </r>
    <r>
      <rPr>
        <sz val="11"/>
        <color theme="1"/>
        <rFont val="Franklin Gothic Book"/>
        <family val="2"/>
      </rPr>
      <t xml:space="preserve">
</t>
    </r>
    <r>
      <rPr>
        <b/>
        <u/>
        <sz val="11"/>
        <color theme="1"/>
        <rFont val="Franklin Gothic Book"/>
        <family val="2"/>
      </rPr>
      <t>Registre contenant des données complètes et à jour.</t>
    </r>
    <r>
      <rPr>
        <sz val="11"/>
        <color theme="1"/>
        <rFont val="Franklin Gothic Book"/>
        <family val="2"/>
      </rPr>
      <t xml:space="preserve">
Le Registre des Hydrocarbures qui était tenu manuellement par le SGH est disponible sur le site ITIE. Il contient des informations actualisées fournies par le SGH y compris les coordonnées géographiques de la plupart de blocs.
</t>
    </r>
    <r>
      <rPr>
        <b/>
        <u/>
        <sz val="11"/>
        <color theme="1"/>
        <rFont val="Franklin Gothic Book"/>
        <family val="2"/>
      </rPr>
      <t>Efforts entrepris par le GMP et le Ministère</t>
    </r>
    <r>
      <rPr>
        <sz val="11"/>
        <color theme="1"/>
        <rFont val="Franklin Gothic Book"/>
        <family val="2"/>
      </rPr>
      <t xml:space="preserve">
Après plusieurs séances de travail entre l'ITIE et le Ministère des Hydrocarbures, ce dernier s'est doté d'un portail web et d'une application de gestion des licences, des contrats pétroliers et  d'autres informations.Il ne reste que sa mise en ligne. l'ITIE fait le suivi pour un son operetionnalisation effective. 
</t>
    </r>
    <r>
      <rPr>
        <b/>
        <u/>
        <sz val="11"/>
        <color theme="1"/>
        <rFont val="Franklin Gothic Book"/>
        <family val="2"/>
      </rPr>
      <t>Exhaustivité</t>
    </r>
    <r>
      <rPr>
        <sz val="11"/>
        <color theme="1"/>
        <rFont val="Franklin Gothic Book"/>
        <family val="2"/>
      </rPr>
      <t xml:space="preserve">
Le Registre affiché sur le site ITIE contient toutes les licences détenues par les entreprises en exploration et en production. 
</t>
    </r>
    <r>
      <rPr>
        <b/>
        <u/>
        <sz val="11"/>
        <color theme="1"/>
        <rFont val="Franklin Gothic Book"/>
        <family val="2"/>
      </rPr>
      <t>Secteur Minier</t>
    </r>
    <r>
      <rPr>
        <sz val="11"/>
        <color theme="1"/>
        <rFont val="Franklin Gothic Book"/>
        <family val="2"/>
      </rPr>
      <t xml:space="preserve">
Le Registre du CAMI est en ligne (</t>
    </r>
    <r>
      <rPr>
        <sz val="11"/>
        <color rgb="FF0070C0"/>
        <rFont val="Franklin Gothic Book"/>
        <family val="2"/>
      </rPr>
      <t>www.cami.cd</t>
    </r>
    <r>
      <rPr>
        <sz val="11"/>
        <color theme="1"/>
        <rFont val="Franklin Gothic Book"/>
        <family val="2"/>
      </rPr>
      <t xml:space="preserve">).  Il contient toutes les licences valides et est à jour jusqu'à fin novembre 2021. Une fenetre ITIE est ouverte sur le site de CAMI (voir </t>
    </r>
    <r>
      <rPr>
        <sz val="11"/>
        <color theme="4"/>
        <rFont val="Franklin Gothic Book"/>
        <family val="2"/>
      </rPr>
      <t>https://cami.cd/itie-rdc/)</t>
    </r>
    <r>
      <rPr>
        <sz val="11"/>
        <color theme="1"/>
        <rFont val="Franklin Gothic Book"/>
        <family val="2"/>
      </rPr>
      <t xml:space="preserve">
 </t>
    </r>
    <r>
      <rPr>
        <b/>
        <sz val="11"/>
        <color theme="1"/>
        <rFont val="Franklin Gothic Book"/>
        <family val="2"/>
      </rPr>
      <t>Les coordonnées géographiques.</t>
    </r>
    <r>
      <rPr>
        <sz val="11"/>
        <color theme="1"/>
        <rFont val="Franklin Gothic Book"/>
        <family val="2"/>
      </rPr>
      <t xml:space="preserve"> 
Il est difficile d'afficher dans un rapport les coordonnées géographiques des licences détenues par les entreprises titulaires. Le périmètre des droits détenus peut comprendre un ou plusieurs carrés. Un carré minier, soit 84,95Ha a des formes dissemblables et peut comporter plusieurs sommets, chacun ayant ses coordonnées. Un seul carré peut donc avoir une multitude de coordonnées.
Cependant, les coordonnées géographiques des licences sont disponibles sur drclicences.cami.cd/fr (</t>
    </r>
    <r>
      <rPr>
        <sz val="11"/>
        <color rgb="FF0070C0"/>
        <rFont val="Franklin Gothic Book"/>
        <family val="2"/>
      </rPr>
      <t>voir /www.cami.cd/carte/domaine minier concédé/clic sur 1titre</t>
    </r>
    <r>
      <rPr>
        <sz val="11"/>
        <color theme="1"/>
        <rFont val="Franklin Gothic Book"/>
        <family val="2"/>
      </rPr>
      <t xml:space="preserve">).
Le rapport sur l’octroi des licences a abordé la question de la présentation des données sous format données ouvertes par CAMI et une recommandation a été formulée à ce sujet (voir recommandation 6.3 du rapport ainsi que les commentaires de CAMI précisant les conditions légales pour afficher les données en format ouvert).
</t>
    </r>
    <r>
      <rPr>
        <sz val="11"/>
        <rFont val="Franklin Gothic Book"/>
        <family val="2"/>
      </rPr>
      <t xml:space="preserve">
</t>
    </r>
    <r>
      <rPr>
        <sz val="11"/>
        <color theme="1"/>
        <rFont val="Franklin Gothic Book"/>
        <family val="2"/>
      </rPr>
      <t xml:space="preserve">
Ce
</t>
    </r>
    <r>
      <rPr>
        <b/>
        <sz val="11"/>
        <color theme="1"/>
        <rFont val="Franklin Gothic Book"/>
        <family val="2"/>
      </rPr>
      <t xml:space="preserve">
 </t>
    </r>
  </si>
  <si>
    <t>Declaration ITIE</t>
  </si>
  <si>
    <t>Ce lien renvoi à la participation directe et indirecte de l'Etat dans les industries extractives</t>
  </si>
  <si>
    <t xml:space="preserve">Les liens ci-contre  se rapportent aux quelques  entreprises qui publient leurs états financiers sur leurs sites.
Cependant, en application du mécanisme de fiabilisatio des données du Comité executif, toutes les entreprises du perimetre astreintes d'avaoir un commissaire au compte suivant les prescrits de l'OHADA, ont transmis à l'ITIE leurs etats financiers certifiés. Il est question de sensibiliser le reste des  entreprises auxfins de les amener à publier les états financiers sur leurs sites.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</si>
</sst>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 #,##0.00_ ;_ * \-#,##0.00_ ;_ * &quot;-&quot;??_ ;_ @_ "/>
    <numFmt numFmtId="166" formatCode="_ * #,##0_ ;_ * \-#,##0_ ;_ * &quot;-&quot;??_ ;_ @_ "/>
    <numFmt numFmtId="167" formatCode="yyyy\-mm\-dd"/>
    <numFmt numFmtId="168" formatCode="_ * #,##0.0000_ ;_ * \-#,##0.0000_ ;_ * &quot;-&quot;??_ ;_ @_ "/>
    <numFmt numFmtId="169" formatCode="#,##0.00\ _€"/>
  </numFmts>
  <fonts count="95" x14ac:knownFonts="1">
    <font>
      <sz val="12"/>
      <color theme="1"/>
      <name val="Calibri"/>
      <family val="2"/>
      <scheme val="minor"/>
    </font>
    <font>
      <sz val="11"/>
      <color theme="1"/>
      <name val="Franklin Gothic Book"/>
      <family val="2"/>
    </font>
    <font>
      <sz val="12"/>
      <color theme="1"/>
      <name val="Calibri"/>
      <family val="2"/>
      <scheme val="minor"/>
    </font>
    <font>
      <b/>
      <sz val="12"/>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u/>
      <sz val="11"/>
      <color rgb="FF188FBB"/>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i/>
      <vertAlign val="superscript"/>
      <sz val="11"/>
      <name val="Franklin Gothic Book"/>
      <family val="2"/>
    </font>
    <font>
      <b/>
      <u/>
      <sz val="11"/>
      <color rgb="FF000000"/>
      <name val="Franklin Gothic Book"/>
      <family val="2"/>
    </font>
    <font>
      <vertAlign val="superscript"/>
      <sz val="12"/>
      <color theme="1"/>
      <name val="Calibri"/>
      <family val="2"/>
      <scheme val="minor"/>
    </font>
    <font>
      <u/>
      <sz val="11"/>
      <color theme="1"/>
      <name val="Franklin Gothic Book"/>
      <family val="2"/>
    </font>
    <font>
      <b/>
      <sz val="20"/>
      <color rgb="FF000000"/>
      <name val="Franklin Gothic Book"/>
      <family val="2"/>
    </font>
    <font>
      <b/>
      <sz val="20"/>
      <color theme="1"/>
      <name val="Franklin Gothic Book"/>
      <family val="2"/>
    </font>
    <font>
      <i/>
      <sz val="12"/>
      <color rgb="FF000000"/>
      <name val="Calibri"/>
      <family val="2"/>
      <scheme val="minor"/>
    </font>
    <font>
      <b/>
      <i/>
      <u/>
      <sz val="12"/>
      <color theme="1"/>
      <name val="Franklin Gothic Book"/>
      <family val="2"/>
    </font>
    <font>
      <b/>
      <i/>
      <u/>
      <sz val="12"/>
      <color rgb="FF000000"/>
      <name val="Franklin Gothic Book"/>
      <family val="2"/>
    </font>
    <font>
      <b/>
      <sz val="11"/>
      <color theme="1"/>
      <name val="Calibri"/>
      <family val="2"/>
      <scheme val="minor"/>
    </font>
    <font>
      <sz val="8"/>
      <name val="Calibri"/>
      <family val="2"/>
      <scheme val="minor"/>
    </font>
    <font>
      <sz val="12"/>
      <name val="Calibri"/>
      <family val="2"/>
      <scheme val="minor"/>
    </font>
    <font>
      <i/>
      <sz val="11"/>
      <color rgb="FFFF0000"/>
      <name val="Franklin Gothic Book"/>
      <family val="2"/>
    </font>
    <font>
      <sz val="11"/>
      <color rgb="FFFF0000"/>
      <name val="Franklin Gothic Book"/>
      <family val="2"/>
    </font>
    <font>
      <sz val="11"/>
      <color rgb="FF000000"/>
      <name val="Calibri"/>
      <family val="2"/>
      <scheme val="minor"/>
    </font>
    <font>
      <b/>
      <sz val="11"/>
      <color rgb="FFFF0000"/>
      <name val="Franklin Gothic Book"/>
      <family val="2"/>
    </font>
    <font>
      <i/>
      <sz val="14"/>
      <color theme="1"/>
      <name val="Franklin Gothic Book"/>
      <family val="2"/>
    </font>
    <font>
      <sz val="14"/>
      <color theme="1"/>
      <name val="Franklin Gothic Book"/>
      <family val="2"/>
    </font>
    <font>
      <sz val="11"/>
      <color rgb="FF00B050"/>
      <name val="Franklin Gothic Book"/>
      <family val="2"/>
    </font>
    <font>
      <sz val="12"/>
      <color rgb="FF00B050"/>
      <name val="Calibri"/>
      <family val="2"/>
      <scheme val="minor"/>
    </font>
    <font>
      <sz val="10.5"/>
      <color rgb="FFFF0000"/>
      <name val="Calibri"/>
      <family val="2"/>
    </font>
    <font>
      <sz val="10"/>
      <color rgb="FF000000"/>
      <name val="Calibri"/>
      <family val="2"/>
    </font>
    <font>
      <i/>
      <sz val="10.5"/>
      <color rgb="FF000000"/>
      <name val="Franklin Gothic Book"/>
      <family val="2"/>
    </font>
    <font>
      <b/>
      <u/>
      <sz val="12"/>
      <color theme="1"/>
      <name val="Calibri"/>
      <family val="2"/>
      <scheme val="minor"/>
    </font>
    <font>
      <sz val="11"/>
      <color rgb="FF0070C0"/>
      <name val="Franklin Gothic Book"/>
      <family val="2"/>
    </font>
    <font>
      <sz val="9"/>
      <color indexed="81"/>
      <name val="Tahoma"/>
      <family val="2"/>
    </font>
    <font>
      <b/>
      <sz val="9"/>
      <color indexed="81"/>
      <name val="Tahoma"/>
      <family val="2"/>
    </font>
    <font>
      <sz val="16"/>
      <color rgb="FF00B050"/>
      <name val="Franklin Gothic Book"/>
      <family val="2"/>
    </font>
    <font>
      <u/>
      <sz val="12"/>
      <color rgb="FF0070C0"/>
      <name val="Calibri"/>
      <family val="2"/>
      <scheme val="minor"/>
    </font>
    <font>
      <sz val="11"/>
      <color theme="4"/>
      <name val="Franklin Gothic Book"/>
      <family val="2"/>
    </font>
    <font>
      <u/>
      <sz val="12"/>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rgb="FFF7A516"/>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rgb="FFFFE699"/>
        <bgColor indexed="64"/>
      </patternFill>
    </fill>
    <fill>
      <patternFill patternType="solid">
        <fgColor theme="7" tint="0.79998168889431442"/>
        <bgColor indexed="64"/>
      </patternFill>
    </fill>
    <fill>
      <patternFill patternType="solid">
        <fgColor theme="5"/>
        <bgColor indexed="64"/>
      </patternFill>
    </fill>
  </fills>
  <borders count="68">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diagonal/>
    </border>
    <border>
      <left/>
      <right style="hair">
        <color auto="1"/>
      </right>
      <top style="hair">
        <color auto="1"/>
      </top>
      <bottom style="hair">
        <color auto="1"/>
      </bottom>
      <diagonal/>
    </border>
    <border>
      <left style="hair">
        <color auto="1"/>
      </left>
      <right/>
      <top/>
      <bottom/>
      <diagonal/>
    </border>
    <border>
      <left/>
      <right/>
      <top/>
      <bottom style="thin">
        <color rgb="FF188FBB"/>
      </bottom>
      <diagonal/>
    </border>
    <border>
      <left/>
      <right/>
      <top/>
      <bottom style="thin">
        <color theme="4" tint="0.39997558519241921"/>
      </bottom>
      <diagonal/>
    </border>
    <border>
      <left style="dashed">
        <color indexed="64"/>
      </left>
      <right style="dashed">
        <color indexed="64"/>
      </right>
      <top/>
      <bottom style="dashed">
        <color indexed="64"/>
      </bottom>
      <diagonal/>
    </border>
    <border>
      <left/>
      <right/>
      <top style="hair">
        <color auto="1"/>
      </top>
      <bottom/>
      <diagonal/>
    </border>
  </borders>
  <cellStyleXfs count="9">
    <xf numFmtId="0" fontId="0" fillId="0" borderId="0"/>
    <xf numFmtId="0" fontId="4" fillId="0" borderId="0" applyNumberFormat="0" applyFill="0" applyBorder="0" applyAlignment="0" applyProtection="0"/>
    <xf numFmtId="0" fontId="2" fillId="0" borderId="0"/>
    <xf numFmtId="0" fontId="4" fillId="0" borderId="0" applyNumberFormat="0" applyFill="0" applyBorder="0" applyAlignment="0" applyProtection="0"/>
    <xf numFmtId="0" fontId="24" fillId="0" borderId="0" applyNumberFormat="0" applyFill="0" applyBorder="0" applyAlignment="0" applyProtection="0"/>
    <xf numFmtId="165" fontId="31" fillId="0" borderId="0" applyFont="0" applyFill="0" applyBorder="0" applyAlignment="0" applyProtection="0"/>
    <xf numFmtId="0" fontId="31" fillId="0" borderId="0"/>
    <xf numFmtId="0" fontId="41" fillId="0" borderId="0" applyNumberFormat="0" applyFill="0" applyBorder="0" applyAlignment="0" applyProtection="0"/>
    <xf numFmtId="43" fontId="2" fillId="0" borderId="0" applyFont="0" applyFill="0" applyBorder="0" applyAlignment="0" applyProtection="0"/>
  </cellStyleXfs>
  <cellXfs count="616">
    <xf numFmtId="0" fontId="0" fillId="0" borderId="0" xfId="0"/>
    <xf numFmtId="0" fontId="5" fillId="0" borderId="0" xfId="0" applyFont="1"/>
    <xf numFmtId="0" fontId="6" fillId="0" borderId="0" xfId="2" applyFont="1" applyAlignment="1">
      <alignment horizontal="left" vertical="center"/>
    </xf>
    <xf numFmtId="0" fontId="7" fillId="0" borderId="0" xfId="2" applyFont="1" applyAlignment="1">
      <alignment horizontal="left" vertical="center"/>
    </xf>
    <xf numFmtId="0" fontId="8" fillId="0" borderId="0" xfId="2" applyFont="1" applyAlignment="1">
      <alignment horizontal="left" vertical="center"/>
    </xf>
    <xf numFmtId="0" fontId="9" fillId="0" borderId="0" xfId="2" applyFont="1" applyAlignment="1">
      <alignment horizontal="left" vertical="center"/>
    </xf>
    <xf numFmtId="0" fontId="9" fillId="0" borderId="8" xfId="2" applyFont="1" applyBorder="1" applyAlignment="1">
      <alignment horizontal="left" vertical="center"/>
    </xf>
    <xf numFmtId="0" fontId="10" fillId="3" borderId="8" xfId="2" applyFont="1" applyFill="1" applyBorder="1" applyAlignment="1">
      <alignment vertical="center" wrapText="1"/>
    </xf>
    <xf numFmtId="0" fontId="0" fillId="0" borderId="10" xfId="0" applyBorder="1"/>
    <xf numFmtId="0" fontId="9" fillId="0" borderId="10" xfId="2" applyFont="1" applyBorder="1" applyAlignment="1">
      <alignment horizontal="left" vertical="center"/>
    </xf>
    <xf numFmtId="0" fontId="10" fillId="3" borderId="10" xfId="2" applyFont="1" applyFill="1" applyBorder="1" applyAlignment="1">
      <alignment vertical="center" wrapText="1"/>
    </xf>
    <xf numFmtId="0" fontId="0" fillId="0" borderId="0" xfId="0" applyAlignment="1">
      <alignment horizontal="left"/>
    </xf>
    <xf numFmtId="0" fontId="9" fillId="0" borderId="8" xfId="2" applyFont="1" applyBorder="1" applyAlignment="1">
      <alignment vertical="center"/>
    </xf>
    <xf numFmtId="0" fontId="10" fillId="0" borderId="6" xfId="2" applyFont="1" applyBorder="1" applyAlignment="1">
      <alignment horizontal="left" vertical="center" wrapText="1" indent="1"/>
    </xf>
    <xf numFmtId="0" fontId="10" fillId="0" borderId="8" xfId="2" applyFont="1" applyBorder="1" applyAlignment="1">
      <alignment horizontal="left" vertical="center" wrapText="1" indent="1"/>
    </xf>
    <xf numFmtId="0" fontId="10" fillId="0" borderId="8" xfId="2" applyFont="1" applyBorder="1" applyAlignment="1">
      <alignment horizontal="left" vertical="center" wrapText="1" indent="3"/>
    </xf>
    <xf numFmtId="0" fontId="12" fillId="0" borderId="6" xfId="1" applyFont="1" applyFill="1" applyBorder="1" applyAlignment="1">
      <alignment horizontal="left" vertical="center" wrapText="1"/>
    </xf>
    <xf numFmtId="0" fontId="10" fillId="0" borderId="8" xfId="2" applyFont="1" applyBorder="1" applyAlignment="1">
      <alignment vertical="center" wrapText="1"/>
    </xf>
    <xf numFmtId="0" fontId="20" fillId="0" borderId="0" xfId="2" applyFont="1" applyAlignment="1">
      <alignment horizontal="left" vertical="center" wrapText="1"/>
    </xf>
    <xf numFmtId="0" fontId="20" fillId="0" borderId="11" xfId="2" applyFont="1" applyBorder="1" applyAlignment="1">
      <alignment horizontal="left" vertical="center" wrapText="1"/>
    </xf>
    <xf numFmtId="0" fontId="21" fillId="4" borderId="11" xfId="2" applyFont="1" applyFill="1" applyBorder="1" applyAlignment="1">
      <alignment horizontal="left" vertical="center" wrapText="1"/>
    </xf>
    <xf numFmtId="0" fontId="6" fillId="0" borderId="8" xfId="2" applyFont="1" applyBorder="1" applyAlignment="1">
      <alignment horizontal="left" vertical="center"/>
    </xf>
    <xf numFmtId="0" fontId="20" fillId="0" borderId="8" xfId="2" applyFont="1" applyBorder="1" applyAlignment="1">
      <alignment horizontal="left" vertical="center" wrapText="1"/>
    </xf>
    <xf numFmtId="0" fontId="0" fillId="0" borderId="8" xfId="0" applyBorder="1"/>
    <xf numFmtId="0" fontId="0" fillId="0" borderId="8" xfId="0" applyBorder="1" applyAlignment="1">
      <alignment vertical="center"/>
    </xf>
    <xf numFmtId="0" fontId="17" fillId="0" borderId="0" xfId="2" applyFont="1" applyAlignment="1">
      <alignment horizontal="left" vertical="center" wrapText="1"/>
    </xf>
    <xf numFmtId="0" fontId="21" fillId="4" borderId="0" xfId="2" applyFont="1" applyFill="1" applyAlignment="1">
      <alignment horizontal="left" vertical="center" wrapText="1"/>
    </xf>
    <xf numFmtId="0" fontId="3" fillId="0" borderId="0" xfId="0" applyFont="1"/>
    <xf numFmtId="0" fontId="6" fillId="0" borderId="6" xfId="2" applyFont="1" applyBorder="1" applyAlignment="1">
      <alignment horizontal="left" vertical="center" wrapText="1"/>
    </xf>
    <xf numFmtId="0" fontId="8" fillId="0" borderId="6" xfId="2" applyFont="1" applyBorder="1" applyAlignment="1">
      <alignment horizontal="left" vertical="center" wrapText="1"/>
    </xf>
    <xf numFmtId="0" fontId="7" fillId="0" borderId="8" xfId="2" applyFont="1" applyBorder="1" applyAlignment="1">
      <alignment horizontal="left" vertical="center"/>
    </xf>
    <xf numFmtId="0" fontId="8" fillId="0" borderId="8" xfId="2" applyFont="1" applyBorder="1" applyAlignment="1">
      <alignment horizontal="left" vertical="center"/>
    </xf>
    <xf numFmtId="0" fontId="6" fillId="0" borderId="10" xfId="2" applyFont="1" applyBorder="1" applyAlignment="1">
      <alignment horizontal="left" vertical="center"/>
    </xf>
    <xf numFmtId="0" fontId="6" fillId="0" borderId="5" xfId="2" applyFont="1" applyBorder="1" applyAlignment="1">
      <alignment horizontal="left" vertical="center"/>
    </xf>
    <xf numFmtId="0" fontId="7" fillId="0" borderId="6" xfId="2" applyFont="1" applyBorder="1" applyAlignment="1">
      <alignment horizontal="left" vertical="center"/>
    </xf>
    <xf numFmtId="0" fontId="6" fillId="0" borderId="6" xfId="2" applyFont="1" applyBorder="1" applyAlignment="1">
      <alignment horizontal="left" vertical="center"/>
    </xf>
    <xf numFmtId="0" fontId="11" fillId="0" borderId="8" xfId="1" applyFont="1" applyFill="1" applyBorder="1" applyAlignment="1">
      <alignment horizontal="left" vertical="center" wrapText="1" indent="1"/>
    </xf>
    <xf numFmtId="0" fontId="11" fillId="0" borderId="8" xfId="1" applyFont="1" applyFill="1" applyBorder="1" applyAlignment="1">
      <alignment horizontal="left" vertical="center" wrapText="1" indent="2"/>
    </xf>
    <xf numFmtId="0" fontId="6" fillId="0" borderId="7" xfId="2" applyFont="1" applyBorder="1" applyAlignment="1">
      <alignment horizontal="left" vertical="center"/>
    </xf>
    <xf numFmtId="0" fontId="19" fillId="0" borderId="8" xfId="2" applyFont="1" applyBorder="1" applyAlignment="1">
      <alignment horizontal="left" vertical="center" wrapText="1"/>
    </xf>
    <xf numFmtId="0" fontId="21" fillId="4" borderId="8" xfId="2" applyFont="1" applyFill="1" applyBorder="1" applyAlignment="1">
      <alignment horizontal="left" vertical="center" wrapText="1"/>
    </xf>
    <xf numFmtId="0" fontId="11" fillId="0" borderId="10" xfId="1" applyFont="1" applyFill="1" applyBorder="1" applyAlignment="1">
      <alignment horizontal="left" vertical="center" wrapText="1" indent="1"/>
    </xf>
    <xf numFmtId="0" fontId="11" fillId="0" borderId="8" xfId="1" applyFont="1" applyFill="1" applyBorder="1" applyAlignment="1">
      <alignment horizontal="left" vertical="center" wrapText="1" indent="3"/>
    </xf>
    <xf numFmtId="0" fontId="0" fillId="0" borderId="9" xfId="0" applyBorder="1"/>
    <xf numFmtId="0" fontId="11" fillId="0" borderId="10" xfId="1" applyFont="1" applyFill="1" applyBorder="1" applyAlignment="1">
      <alignment horizontal="left" vertical="center" wrapText="1" indent="3"/>
    </xf>
    <xf numFmtId="0" fontId="20" fillId="0" borderId="10" xfId="2" applyFont="1" applyBorder="1" applyAlignment="1">
      <alignment horizontal="left" vertical="center" wrapText="1"/>
    </xf>
    <xf numFmtId="0" fontId="10" fillId="0" borderId="8" xfId="2" applyFont="1" applyBorder="1" applyAlignment="1">
      <alignment horizontal="left" vertical="center" indent="1"/>
    </xf>
    <xf numFmtId="0" fontId="10" fillId="0" borderId="8" xfId="2" applyFont="1" applyBorder="1" applyAlignment="1">
      <alignment horizontal="left" vertical="center" indent="3"/>
    </xf>
    <xf numFmtId="0" fontId="11" fillId="0" borderId="8" xfId="1" applyFont="1" applyFill="1" applyBorder="1" applyAlignment="1">
      <alignment horizontal="left" vertical="center" wrapText="1"/>
    </xf>
    <xf numFmtId="0" fontId="8" fillId="0" borderId="5" xfId="2" applyFont="1" applyBorder="1" applyAlignment="1">
      <alignment horizontal="left" vertical="center"/>
    </xf>
    <xf numFmtId="0" fontId="8" fillId="0" borderId="7" xfId="2" applyFont="1" applyBorder="1" applyAlignment="1">
      <alignment horizontal="left" vertical="center"/>
    </xf>
    <xf numFmtId="0" fontId="17" fillId="0" borderId="7" xfId="2" applyFont="1" applyBorder="1" applyAlignment="1">
      <alignment horizontal="left" vertical="center"/>
    </xf>
    <xf numFmtId="0" fontId="9" fillId="0" borderId="14" xfId="2" applyFont="1" applyBorder="1" applyAlignment="1">
      <alignment horizontal="left" vertical="center"/>
    </xf>
    <xf numFmtId="0" fontId="20" fillId="0" borderId="14" xfId="2" applyFont="1" applyBorder="1" applyAlignment="1">
      <alignment horizontal="left" vertical="center" wrapText="1"/>
    </xf>
    <xf numFmtId="0" fontId="10" fillId="3" borderId="14" xfId="2" applyFont="1" applyFill="1" applyBorder="1" applyAlignment="1">
      <alignment vertical="center" wrapText="1"/>
    </xf>
    <xf numFmtId="0" fontId="0" fillId="0" borderId="14" xfId="0" applyBorder="1"/>
    <xf numFmtId="0" fontId="11" fillId="0" borderId="14" xfId="1" applyFont="1" applyFill="1" applyBorder="1" applyAlignment="1">
      <alignment horizontal="left" vertical="center" wrapText="1" indent="3"/>
    </xf>
    <xf numFmtId="0" fontId="13" fillId="0" borderId="8" xfId="2" applyFont="1" applyBorder="1" applyAlignment="1">
      <alignment horizontal="left" vertical="center" wrapText="1"/>
    </xf>
    <xf numFmtId="0" fontId="0" fillId="0" borderId="7" xfId="0" applyBorder="1"/>
    <xf numFmtId="0" fontId="9" fillId="0" borderId="8" xfId="0" applyFont="1" applyBorder="1"/>
    <xf numFmtId="0" fontId="20" fillId="0" borderId="8" xfId="2" applyFont="1" applyBorder="1" applyAlignment="1">
      <alignment horizontal="left" vertical="center"/>
    </xf>
    <xf numFmtId="0" fontId="10" fillId="0" borderId="8" xfId="2" applyFont="1" applyBorder="1" applyAlignment="1">
      <alignment horizontal="left" vertical="center" wrapText="1"/>
    </xf>
    <xf numFmtId="0" fontId="0" fillId="0" borderId="10" xfId="0" applyBorder="1" applyAlignment="1">
      <alignment wrapText="1"/>
    </xf>
    <xf numFmtId="0" fontId="10" fillId="0" borderId="14" xfId="2" applyFont="1" applyBorder="1" applyAlignment="1">
      <alignment horizontal="left" vertical="center" wrapText="1"/>
    </xf>
    <xf numFmtId="0" fontId="11" fillId="6" borderId="8" xfId="1" applyFont="1" applyFill="1" applyBorder="1" applyAlignment="1">
      <alignment horizontal="left" vertical="center" wrapText="1" indent="3"/>
    </xf>
    <xf numFmtId="0" fontId="3" fillId="0" borderId="7" xfId="0" applyFont="1" applyBorder="1" applyAlignment="1">
      <alignment horizontal="left" vertical="center" wrapText="1"/>
    </xf>
    <xf numFmtId="0" fontId="3" fillId="0" borderId="7" xfId="0" applyFont="1" applyBorder="1"/>
    <xf numFmtId="0" fontId="3" fillId="0" borderId="9" xfId="0" applyFont="1" applyBorder="1"/>
    <xf numFmtId="0" fontId="21" fillId="0" borderId="8" xfId="2" applyFont="1" applyBorder="1" applyAlignment="1">
      <alignment horizontal="left" vertical="center" wrapText="1"/>
    </xf>
    <xf numFmtId="0" fontId="7" fillId="0" borderId="6" xfId="2" applyFont="1" applyBorder="1" applyAlignment="1">
      <alignment horizontal="left" vertical="center" wrapText="1"/>
    </xf>
    <xf numFmtId="0" fontId="18" fillId="0" borderId="8" xfId="0" applyFont="1" applyBorder="1" applyAlignment="1">
      <alignment vertical="center" wrapText="1"/>
    </xf>
    <xf numFmtId="0" fontId="3" fillId="0" borderId="7" xfId="0" applyFont="1" applyBorder="1" applyAlignment="1">
      <alignment vertical="center"/>
    </xf>
    <xf numFmtId="0" fontId="10" fillId="3" borderId="8" xfId="2" applyFont="1" applyFill="1" applyBorder="1" applyAlignment="1">
      <alignment horizontal="center" vertical="center" wrapText="1"/>
    </xf>
    <xf numFmtId="0" fontId="20" fillId="0" borderId="0" xfId="2" applyFont="1" applyAlignment="1">
      <alignment horizontal="left" vertical="center"/>
    </xf>
    <xf numFmtId="0" fontId="18" fillId="0" borderId="0" xfId="2" applyFont="1" applyAlignment="1">
      <alignment horizontal="left" vertical="center"/>
    </xf>
    <xf numFmtId="0" fontId="17" fillId="0" borderId="0" xfId="2" applyFont="1" applyAlignment="1">
      <alignment horizontal="left" vertical="center"/>
    </xf>
    <xf numFmtId="0" fontId="30" fillId="0" borderId="0" xfId="2" applyFont="1" applyAlignment="1">
      <alignment vertical="center"/>
    </xf>
    <xf numFmtId="0" fontId="18" fillId="0" borderId="0" xfId="2" applyFont="1" applyAlignment="1">
      <alignment vertical="center"/>
    </xf>
    <xf numFmtId="165" fontId="18" fillId="0" borderId="0" xfId="5" applyFont="1" applyFill="1" applyAlignment="1">
      <alignment horizontal="left" vertical="center"/>
    </xf>
    <xf numFmtId="0" fontId="18" fillId="9" borderId="25" xfId="2" applyFont="1" applyFill="1" applyBorder="1" applyAlignment="1">
      <alignment vertical="center"/>
    </xf>
    <xf numFmtId="0" fontId="18" fillId="7" borderId="26" xfId="2" applyFont="1" applyFill="1" applyBorder="1" applyAlignment="1">
      <alignment vertical="center"/>
    </xf>
    <xf numFmtId="0" fontId="18" fillId="9" borderId="27" xfId="2" applyFont="1" applyFill="1" applyBorder="1" applyAlignment="1">
      <alignment vertical="center"/>
    </xf>
    <xf numFmtId="166" fontId="18" fillId="0" borderId="0" xfId="5" applyNumberFormat="1" applyFont="1" applyFill="1" applyAlignment="1">
      <alignment horizontal="left" vertical="center"/>
    </xf>
    <xf numFmtId="0" fontId="9" fillId="0" borderId="0" xfId="6" applyFont="1"/>
    <xf numFmtId="0" fontId="10" fillId="0" borderId="28" xfId="2" applyFont="1" applyBorder="1" applyAlignment="1" applyProtection="1">
      <alignment vertical="center"/>
      <protection locked="0"/>
    </xf>
    <xf numFmtId="0" fontId="18" fillId="0" borderId="29" xfId="2" applyFont="1" applyBorder="1" applyAlignment="1">
      <alignment horizontal="left" vertical="center"/>
    </xf>
    <xf numFmtId="0" fontId="10" fillId="0" borderId="30" xfId="2" applyFont="1" applyBorder="1" applyAlignment="1">
      <alignment vertical="center"/>
    </xf>
    <xf numFmtId="0" fontId="18" fillId="0" borderId="31" xfId="2" applyFont="1" applyBorder="1" applyAlignment="1">
      <alignment horizontal="left" vertical="center"/>
    </xf>
    <xf numFmtId="0" fontId="42" fillId="0" borderId="0" xfId="7" applyFont="1"/>
    <xf numFmtId="0" fontId="17" fillId="10" borderId="29" xfId="6" applyFont="1" applyFill="1" applyBorder="1" applyAlignment="1">
      <alignment vertical="center"/>
    </xf>
    <xf numFmtId="0" fontId="19" fillId="0" borderId="0" xfId="2" applyFont="1" applyAlignment="1">
      <alignment vertical="center"/>
    </xf>
    <xf numFmtId="0" fontId="42" fillId="0" borderId="0" xfId="7" applyNumberFormat="1" applyFont="1"/>
    <xf numFmtId="0" fontId="18" fillId="0" borderId="0" xfId="6" applyFont="1"/>
    <xf numFmtId="0" fontId="43" fillId="0" borderId="38" xfId="6" applyFont="1" applyBorder="1"/>
    <xf numFmtId="165" fontId="17" fillId="0" borderId="39" xfId="5" applyFont="1" applyBorder="1"/>
    <xf numFmtId="0" fontId="44" fillId="0" borderId="0" xfId="6" applyFont="1"/>
    <xf numFmtId="0" fontId="17" fillId="7" borderId="0" xfId="6" applyFont="1" applyFill="1" applyAlignment="1">
      <alignment vertical="center"/>
    </xf>
    <xf numFmtId="0" fontId="18" fillId="7" borderId="0" xfId="2" applyFont="1" applyFill="1" applyAlignment="1">
      <alignment horizontal="left" vertical="center"/>
    </xf>
    <xf numFmtId="165" fontId="18" fillId="7" borderId="0" xfId="5" applyFont="1" applyFill="1" applyBorder="1" applyAlignment="1">
      <alignment horizontal="left" vertical="center"/>
    </xf>
    <xf numFmtId="0" fontId="17" fillId="7" borderId="23" xfId="2" applyFont="1" applyFill="1" applyBorder="1" applyAlignment="1">
      <alignment horizontal="left" vertical="center"/>
    </xf>
    <xf numFmtId="165" fontId="17" fillId="7" borderId="23" xfId="5" applyFont="1" applyFill="1" applyBorder="1" applyAlignment="1">
      <alignment horizontal="left" vertical="center"/>
    </xf>
    <xf numFmtId="0" fontId="18" fillId="7" borderId="23" xfId="2" applyFont="1" applyFill="1" applyBorder="1" applyAlignment="1">
      <alignment horizontal="left" vertical="center"/>
    </xf>
    <xf numFmtId="165" fontId="18" fillId="7" borderId="23" xfId="5" applyFont="1" applyFill="1" applyBorder="1" applyAlignment="1">
      <alignment horizontal="left" vertical="center"/>
    </xf>
    <xf numFmtId="0" fontId="18" fillId="7" borderId="23" xfId="6" applyFont="1" applyFill="1" applyBorder="1"/>
    <xf numFmtId="0" fontId="18" fillId="7" borderId="40" xfId="2" applyFont="1" applyFill="1" applyBorder="1" applyAlignment="1">
      <alignment horizontal="left" vertical="center"/>
    </xf>
    <xf numFmtId="165" fontId="18" fillId="7" borderId="40" xfId="5" applyFont="1" applyFill="1" applyBorder="1" applyAlignment="1">
      <alignment horizontal="left" vertical="center"/>
    </xf>
    <xf numFmtId="43" fontId="44" fillId="0" borderId="0" xfId="6" applyNumberFormat="1" applyFont="1"/>
    <xf numFmtId="166" fontId="44" fillId="0" borderId="0" xfId="6" applyNumberFormat="1" applyFont="1"/>
    <xf numFmtId="0" fontId="17" fillId="0" borderId="42" xfId="6" applyFont="1" applyBorder="1"/>
    <xf numFmtId="165" fontId="17" fillId="0" borderId="0" xfId="5" applyFont="1" applyBorder="1"/>
    <xf numFmtId="0" fontId="17" fillId="0" borderId="0" xfId="6" applyFont="1"/>
    <xf numFmtId="0" fontId="17" fillId="0" borderId="38" xfId="6" applyFont="1" applyBorder="1"/>
    <xf numFmtId="0" fontId="48" fillId="0" borderId="0" xfId="2" applyFont="1" applyAlignment="1">
      <alignment horizontal="left" vertical="center"/>
    </xf>
    <xf numFmtId="0" fontId="49" fillId="0" borderId="0" xfId="2" applyFont="1" applyAlignment="1">
      <alignment horizontal="left" vertical="center"/>
    </xf>
    <xf numFmtId="0" fontId="50" fillId="0" borderId="0" xfId="2" applyFont="1" applyAlignment="1">
      <alignment horizontal="left" vertical="center"/>
    </xf>
    <xf numFmtId="0" fontId="50" fillId="3" borderId="43" xfId="2" applyFont="1" applyFill="1" applyBorder="1" applyAlignment="1">
      <alignment horizontal="left" vertical="center"/>
    </xf>
    <xf numFmtId="0" fontId="9" fillId="11" borderId="0" xfId="2" applyFont="1" applyFill="1" applyAlignment="1">
      <alignment horizontal="left" vertical="center"/>
    </xf>
    <xf numFmtId="0" fontId="51" fillId="2" borderId="43" xfId="2" applyFont="1" applyFill="1" applyBorder="1" applyAlignment="1">
      <alignment horizontal="left" vertical="center"/>
    </xf>
    <xf numFmtId="0" fontId="51" fillId="0" borderId="43" xfId="2" applyFont="1" applyBorder="1" applyAlignment="1">
      <alignment horizontal="left" vertical="center"/>
    </xf>
    <xf numFmtId="0" fontId="49" fillId="0" borderId="0" xfId="2" quotePrefix="1" applyFont="1" applyAlignment="1">
      <alignment horizontal="left" vertical="center"/>
    </xf>
    <xf numFmtId="0" fontId="27" fillId="0" borderId="0" xfId="2" applyFont="1" applyAlignment="1" applyProtection="1">
      <alignment vertical="center"/>
      <protection locked="0"/>
    </xf>
    <xf numFmtId="0" fontId="49" fillId="0" borderId="0" xfId="2" applyFont="1" applyAlignment="1">
      <alignment vertical="center"/>
    </xf>
    <xf numFmtId="0" fontId="52" fillId="0" borderId="0" xfId="2" applyFont="1" applyAlignment="1">
      <alignment horizontal="left" vertical="center"/>
    </xf>
    <xf numFmtId="0" fontId="7" fillId="0" borderId="29" xfId="2" applyFont="1" applyBorder="1" applyAlignment="1" applyProtection="1">
      <alignment horizontal="left" vertical="center"/>
      <protection locked="0"/>
    </xf>
    <xf numFmtId="0" fontId="6" fillId="0" borderId="29" xfId="2" applyFont="1" applyBorder="1" applyAlignment="1">
      <alignment horizontal="left" vertical="center"/>
    </xf>
    <xf numFmtId="0" fontId="7" fillId="0" borderId="29" xfId="2" applyFont="1" applyBorder="1" applyAlignment="1">
      <alignment horizontal="left" vertical="center"/>
    </xf>
    <xf numFmtId="0" fontId="8" fillId="0" borderId="29" xfId="2" applyFont="1" applyBorder="1" applyAlignment="1">
      <alignment horizontal="left" vertical="center"/>
    </xf>
    <xf numFmtId="0" fontId="53" fillId="0" borderId="37" xfId="2" applyFont="1" applyBorder="1" applyAlignment="1">
      <alignment vertical="center"/>
    </xf>
    <xf numFmtId="0" fontId="19" fillId="0" borderId="28" xfId="2" applyFont="1" applyBorder="1" applyAlignment="1" applyProtection="1">
      <alignment vertical="center"/>
      <protection locked="0"/>
    </xf>
    <xf numFmtId="0" fontId="10" fillId="0" borderId="29" xfId="2" applyFont="1" applyBorder="1" applyAlignment="1">
      <alignment horizontal="left" vertical="center"/>
    </xf>
    <xf numFmtId="0" fontId="54" fillId="0" borderId="0" xfId="2" applyFont="1" applyAlignment="1">
      <alignment horizontal="left" vertical="center"/>
    </xf>
    <xf numFmtId="0" fontId="10" fillId="0" borderId="37" xfId="2" applyFont="1" applyBorder="1" applyAlignment="1" applyProtection="1">
      <alignment horizontal="left" vertical="center" indent="2"/>
      <protection locked="0"/>
    </xf>
    <xf numFmtId="0" fontId="10" fillId="3" borderId="44" xfId="2" applyFont="1" applyFill="1" applyBorder="1" applyAlignment="1">
      <alignment vertical="center"/>
    </xf>
    <xf numFmtId="0" fontId="18" fillId="2" borderId="45" xfId="2" applyFont="1" applyFill="1" applyBorder="1" applyAlignment="1">
      <alignment horizontal="left" vertical="center"/>
    </xf>
    <xf numFmtId="0" fontId="10" fillId="0" borderId="44" xfId="2" applyFont="1" applyBorder="1" applyAlignment="1">
      <alignment vertical="center"/>
    </xf>
    <xf numFmtId="0" fontId="10" fillId="0" borderId="28" xfId="2" applyFont="1" applyBorder="1" applyAlignment="1" applyProtection="1">
      <alignment horizontal="left" vertical="center" indent="2"/>
      <protection locked="0"/>
    </xf>
    <xf numFmtId="0" fontId="18" fillId="2" borderId="31" xfId="2" applyFont="1" applyFill="1" applyBorder="1" applyAlignment="1">
      <alignment horizontal="left" vertical="center"/>
    </xf>
    <xf numFmtId="167" fontId="10" fillId="3" borderId="44" xfId="2" applyNumberFormat="1" applyFont="1" applyFill="1" applyBorder="1" applyAlignment="1">
      <alignment vertical="center"/>
    </xf>
    <xf numFmtId="0" fontId="10" fillId="0" borderId="37" xfId="2" applyFont="1" applyBorder="1" applyAlignment="1" applyProtection="1">
      <alignment horizontal="left" vertical="center" wrapText="1" indent="2"/>
      <protection locked="0"/>
    </xf>
    <xf numFmtId="0" fontId="10" fillId="3" borderId="0" xfId="2" applyFont="1" applyFill="1" applyAlignment="1">
      <alignment vertical="center"/>
    </xf>
    <xf numFmtId="167" fontId="10" fillId="3" borderId="0" xfId="2" applyNumberFormat="1" applyFont="1" applyFill="1" applyAlignment="1">
      <alignment vertical="center"/>
    </xf>
    <xf numFmtId="0" fontId="10" fillId="0" borderId="46" xfId="2" applyFont="1" applyBorder="1" applyAlignment="1" applyProtection="1">
      <alignment horizontal="left" vertical="center" wrapText="1" indent="2"/>
      <protection locked="0"/>
    </xf>
    <xf numFmtId="0" fontId="18" fillId="0" borderId="23" xfId="2" applyFont="1" applyBorder="1" applyAlignment="1">
      <alignment horizontal="left" vertical="center"/>
    </xf>
    <xf numFmtId="0" fontId="18" fillId="2" borderId="23" xfId="2" applyFont="1" applyFill="1" applyBorder="1" applyAlignment="1">
      <alignment horizontal="left" vertical="center"/>
    </xf>
    <xf numFmtId="0" fontId="18" fillId="2" borderId="0" xfId="2" applyFont="1" applyFill="1" applyAlignment="1">
      <alignment horizontal="left" vertical="center"/>
    </xf>
    <xf numFmtId="0" fontId="18" fillId="0" borderId="46" xfId="2" applyFont="1" applyBorder="1" applyAlignment="1">
      <alignment horizontal="left" vertical="center"/>
    </xf>
    <xf numFmtId="0" fontId="55" fillId="2" borderId="29" xfId="2" applyFont="1" applyFill="1" applyBorder="1" applyAlignment="1">
      <alignment vertical="center"/>
    </xf>
    <xf numFmtId="0" fontId="26" fillId="0" borderId="48" xfId="4" applyFont="1" applyFill="1" applyBorder="1" applyAlignment="1" applyProtection="1">
      <alignment vertical="center"/>
      <protection locked="0"/>
    </xf>
    <xf numFmtId="0" fontId="10" fillId="0" borderId="0" xfId="2" applyFont="1" applyAlignment="1">
      <alignment vertical="center"/>
    </xf>
    <xf numFmtId="0" fontId="55" fillId="0" borderId="0" xfId="2" applyFont="1" applyAlignment="1">
      <alignment vertical="center"/>
    </xf>
    <xf numFmtId="0" fontId="53" fillId="0" borderId="0" xfId="2" applyFont="1" applyAlignment="1">
      <alignment vertical="center"/>
    </xf>
    <xf numFmtId="0" fontId="10" fillId="0" borderId="0" xfId="2" applyFont="1" applyAlignment="1">
      <alignment horizontal="left" vertical="center" indent="1"/>
    </xf>
    <xf numFmtId="0" fontId="10" fillId="3" borderId="36" xfId="2" applyFont="1" applyFill="1" applyBorder="1" applyAlignment="1">
      <alignment vertical="center" wrapText="1"/>
    </xf>
    <xf numFmtId="0" fontId="55" fillId="2" borderId="36" xfId="2" applyFont="1" applyFill="1" applyBorder="1" applyAlignment="1">
      <alignment vertical="center"/>
    </xf>
    <xf numFmtId="0" fontId="10" fillId="0" borderId="29" xfId="2" applyFont="1" applyBorder="1" applyAlignment="1">
      <alignment horizontal="left" vertical="center" indent="1"/>
    </xf>
    <xf numFmtId="0" fontId="55" fillId="2" borderId="0" xfId="2" applyFont="1" applyFill="1" applyAlignment="1">
      <alignment vertical="center"/>
    </xf>
    <xf numFmtId="0" fontId="13" fillId="0" borderId="37" xfId="2" applyFont="1" applyBorder="1" applyAlignment="1" applyProtection="1">
      <alignment horizontal="left" vertical="center" indent="2"/>
      <protection locked="0"/>
    </xf>
    <xf numFmtId="0" fontId="10" fillId="0" borderId="37" xfId="2" applyFont="1" applyBorder="1" applyAlignment="1" applyProtection="1">
      <alignment horizontal="left" vertical="center" indent="4"/>
      <protection locked="0"/>
    </xf>
    <xf numFmtId="0" fontId="10" fillId="0" borderId="37" xfId="2" applyFont="1" applyBorder="1" applyAlignment="1" applyProtection="1">
      <alignment horizontal="left" vertical="center" indent="6"/>
      <protection locked="0"/>
    </xf>
    <xf numFmtId="0" fontId="18" fillId="0" borderId="50" xfId="2" applyFont="1" applyBorder="1" applyAlignment="1">
      <alignment horizontal="left" vertical="center"/>
    </xf>
    <xf numFmtId="0" fontId="18" fillId="2" borderId="26" xfId="2" applyFont="1" applyFill="1" applyBorder="1" applyAlignment="1">
      <alignment horizontal="left" vertical="center"/>
    </xf>
    <xf numFmtId="0" fontId="56" fillId="0" borderId="23" xfId="4" applyFont="1" applyFill="1" applyBorder="1" applyAlignment="1" applyProtection="1">
      <alignment horizontal="left" vertical="center" indent="2"/>
      <protection locked="0"/>
    </xf>
    <xf numFmtId="0" fontId="10" fillId="3" borderId="23" xfId="2" applyFont="1" applyFill="1" applyBorder="1" applyAlignment="1">
      <alignment vertical="center"/>
    </xf>
    <xf numFmtId="0" fontId="10" fillId="0" borderId="0" xfId="2" applyFont="1" applyAlignment="1" applyProtection="1">
      <alignment horizontal="left" vertical="center" indent="4"/>
      <protection locked="0"/>
    </xf>
    <xf numFmtId="168" fontId="10" fillId="3" borderId="0" xfId="5" applyNumberFormat="1" applyFont="1" applyFill="1" applyBorder="1" applyAlignment="1">
      <alignment vertical="center"/>
    </xf>
    <xf numFmtId="0" fontId="10" fillId="0" borderId="29" xfId="2" applyFont="1" applyBorder="1" applyAlignment="1" applyProtection="1">
      <alignment horizontal="left" vertical="center" indent="4"/>
      <protection locked="0"/>
    </xf>
    <xf numFmtId="0" fontId="38" fillId="3" borderId="29" xfId="3" applyFont="1" applyFill="1" applyBorder="1" applyAlignment="1">
      <alignment vertical="center" wrapText="1"/>
    </xf>
    <xf numFmtId="0" fontId="18" fillId="2" borderId="29" xfId="2" applyFont="1" applyFill="1" applyBorder="1" applyAlignment="1">
      <alignment horizontal="left" vertical="center"/>
    </xf>
    <xf numFmtId="0" fontId="26" fillId="0" borderId="28" xfId="4" applyFont="1" applyFill="1" applyBorder="1" applyAlignment="1" applyProtection="1">
      <alignment horizontal="left" vertical="center" wrapText="1"/>
      <protection locked="0"/>
    </xf>
    <xf numFmtId="0" fontId="10" fillId="0" borderId="29" xfId="2" applyFont="1" applyBorder="1" applyAlignment="1">
      <alignment vertical="center"/>
    </xf>
    <xf numFmtId="0" fontId="10" fillId="0" borderId="28" xfId="2" applyFont="1" applyBorder="1" applyAlignment="1" applyProtection="1">
      <alignment horizontal="left" vertical="center" indent="4"/>
      <protection locked="0"/>
    </xf>
    <xf numFmtId="0" fontId="19" fillId="0" borderId="49" xfId="2" applyFont="1" applyBorder="1" applyAlignment="1" applyProtection="1">
      <alignment vertical="center"/>
      <protection locked="0"/>
    </xf>
    <xf numFmtId="0" fontId="23" fillId="0" borderId="42" xfId="2" applyFont="1" applyBorder="1" applyAlignment="1">
      <alignment horizontal="left" vertical="center"/>
    </xf>
    <xf numFmtId="0" fontId="57" fillId="0" borderId="42" xfId="2" applyFont="1" applyBorder="1" applyAlignment="1">
      <alignment vertical="center"/>
    </xf>
    <xf numFmtId="0" fontId="58" fillId="0" borderId="0" xfId="2" applyFont="1" applyAlignment="1">
      <alignment vertical="center"/>
    </xf>
    <xf numFmtId="0" fontId="59" fillId="0" borderId="0" xfId="2" applyFont="1" applyAlignment="1">
      <alignment vertical="center"/>
    </xf>
    <xf numFmtId="0" fontId="62" fillId="0" borderId="0" xfId="6" applyFont="1"/>
    <xf numFmtId="0" fontId="13" fillId="11" borderId="0" xfId="2" applyFont="1" applyFill="1" applyAlignment="1">
      <alignment vertical="center"/>
    </xf>
    <xf numFmtId="0" fontId="25" fillId="11" borderId="0" xfId="4" applyFont="1" applyFill="1" applyBorder="1" applyAlignment="1"/>
    <xf numFmtId="0" fontId="51" fillId="2" borderId="43" xfId="2" applyFont="1" applyFill="1" applyBorder="1" applyAlignment="1">
      <alignment horizontal="left" vertical="center" wrapText="1"/>
    </xf>
    <xf numFmtId="0" fontId="23" fillId="7" borderId="56" xfId="2" applyFont="1" applyFill="1" applyBorder="1" applyAlignment="1">
      <alignment vertical="center" wrapText="1"/>
    </xf>
    <xf numFmtId="0" fontId="18" fillId="0" borderId="0" xfId="2" applyFont="1" applyAlignment="1">
      <alignment vertical="center" wrapText="1"/>
    </xf>
    <xf numFmtId="0" fontId="23" fillId="7" borderId="22" xfId="2" applyFont="1" applyFill="1" applyBorder="1" applyAlignment="1">
      <alignment vertical="center" wrapText="1"/>
    </xf>
    <xf numFmtId="0" fontId="18" fillId="7" borderId="23" xfId="2" applyFont="1" applyFill="1" applyBorder="1" applyAlignment="1">
      <alignment vertical="center" wrapText="1"/>
    </xf>
    <xf numFmtId="0" fontId="18" fillId="7" borderId="57" xfId="2" applyFont="1" applyFill="1" applyBorder="1" applyAlignment="1">
      <alignment vertical="center" wrapText="1"/>
    </xf>
    <xf numFmtId="0" fontId="18" fillId="7" borderId="58" xfId="2" applyFont="1" applyFill="1" applyBorder="1" applyAlignment="1">
      <alignment vertical="center" wrapText="1"/>
    </xf>
    <xf numFmtId="0" fontId="18" fillId="7" borderId="0" xfId="2" applyFont="1" applyFill="1" applyAlignment="1">
      <alignment vertical="center" wrapText="1"/>
    </xf>
    <xf numFmtId="0" fontId="18" fillId="7" borderId="59" xfId="2" applyFont="1" applyFill="1" applyBorder="1" applyAlignment="1">
      <alignment vertical="center" wrapText="1"/>
    </xf>
    <xf numFmtId="0" fontId="20" fillId="7" borderId="58" xfId="2" applyFont="1" applyFill="1" applyBorder="1" applyAlignment="1">
      <alignment vertical="center" wrapText="1"/>
    </xf>
    <xf numFmtId="0" fontId="20" fillId="7" borderId="60" xfId="2" applyFont="1" applyFill="1" applyBorder="1" applyAlignment="1">
      <alignment vertical="center" wrapText="1"/>
    </xf>
    <xf numFmtId="0" fontId="20" fillId="7" borderId="25" xfId="2" applyFont="1" applyFill="1" applyBorder="1" applyAlignment="1">
      <alignment vertical="center" wrapText="1"/>
    </xf>
    <xf numFmtId="0" fontId="18" fillId="7" borderId="26" xfId="2" applyFont="1" applyFill="1" applyBorder="1" applyAlignment="1">
      <alignment vertical="center" wrapText="1"/>
    </xf>
    <xf numFmtId="0" fontId="18" fillId="7" borderId="27" xfId="2" applyFont="1" applyFill="1" applyBorder="1" applyAlignment="1">
      <alignment vertical="center" wrapText="1"/>
    </xf>
    <xf numFmtId="0" fontId="18" fillId="0" borderId="35" xfId="2" applyFont="1" applyBorder="1" applyAlignment="1">
      <alignment horizontal="left" vertical="center"/>
    </xf>
    <xf numFmtId="0" fontId="10" fillId="0" borderId="35" xfId="2" applyFont="1" applyBorder="1" applyAlignment="1">
      <alignment vertical="center"/>
    </xf>
    <xf numFmtId="0" fontId="9" fillId="0" borderId="0" xfId="6" applyFont="1" applyAlignment="1">
      <alignment wrapText="1"/>
    </xf>
    <xf numFmtId="0" fontId="18" fillId="0" borderId="0" xfId="2" applyFont="1" applyAlignment="1">
      <alignment horizontal="left" vertical="center" wrapText="1"/>
    </xf>
    <xf numFmtId="0" fontId="19" fillId="0" borderId="0" xfId="2" applyFont="1" applyAlignment="1">
      <alignment horizontal="left" vertical="center" wrapText="1"/>
    </xf>
    <xf numFmtId="0" fontId="13" fillId="7" borderId="0" xfId="2" applyFont="1" applyFill="1" applyAlignment="1">
      <alignment horizontal="left" vertical="center"/>
    </xf>
    <xf numFmtId="0" fontId="19" fillId="0" borderId="35" xfId="2" applyFont="1" applyBorder="1" applyAlignment="1">
      <alignment horizontal="left" vertical="center"/>
    </xf>
    <xf numFmtId="0" fontId="19" fillId="0" borderId="0" xfId="2" applyFont="1" applyAlignment="1">
      <alignment horizontal="left" vertical="center"/>
    </xf>
    <xf numFmtId="0" fontId="17" fillId="0" borderId="7" xfId="2" applyFont="1" applyBorder="1" applyAlignment="1">
      <alignment horizontal="left" vertical="center" wrapText="1"/>
    </xf>
    <xf numFmtId="0" fontId="27" fillId="7" borderId="0" xfId="2" applyFont="1" applyFill="1" applyAlignment="1">
      <alignment vertical="center"/>
    </xf>
    <xf numFmtId="0" fontId="26" fillId="7" borderId="0" xfId="4" applyFont="1" applyFill="1" applyBorder="1" applyAlignment="1">
      <alignment horizontal="center" vertical="center"/>
    </xf>
    <xf numFmtId="0" fontId="38" fillId="7" borderId="0" xfId="4" applyFont="1" applyFill="1" applyAlignment="1"/>
    <xf numFmtId="0" fontId="39" fillId="7" borderId="0" xfId="6" applyFont="1" applyFill="1" applyAlignment="1">
      <alignment vertical="center"/>
    </xf>
    <xf numFmtId="0" fontId="40" fillId="3" borderId="0" xfId="4" applyFont="1" applyFill="1" applyBorder="1" applyAlignment="1">
      <alignment horizontal="left" vertical="center" wrapText="1"/>
    </xf>
    <xf numFmtId="0" fontId="13" fillId="0" borderId="0" xfId="2" applyFont="1" applyAlignment="1">
      <alignment vertical="center"/>
    </xf>
    <xf numFmtId="0" fontId="18" fillId="7" borderId="0" xfId="6" applyFont="1" applyFill="1" applyAlignment="1">
      <alignment horizontal="left" vertical="center" wrapText="1" indent="2"/>
    </xf>
    <xf numFmtId="0" fontId="18" fillId="7" borderId="0" xfId="2" applyFont="1" applyFill="1" applyAlignment="1">
      <alignment horizontal="left" vertical="center" indent="1"/>
    </xf>
    <xf numFmtId="0" fontId="45" fillId="7" borderId="0" xfId="6" applyFont="1" applyFill="1" applyAlignment="1">
      <alignment vertical="center"/>
    </xf>
    <xf numFmtId="0" fontId="47" fillId="7" borderId="0" xfId="6" applyFont="1" applyFill="1" applyAlignment="1">
      <alignment vertical="center" wrapText="1"/>
    </xf>
    <xf numFmtId="0" fontId="3" fillId="0" borderId="15" xfId="0" applyFont="1" applyBorder="1" applyAlignment="1">
      <alignment horizontal="left" vertical="center" wrapText="1"/>
    </xf>
    <xf numFmtId="0" fontId="68" fillId="0" borderId="0" xfId="0" applyFont="1"/>
    <xf numFmtId="0" fontId="69" fillId="0" borderId="0" xfId="0" applyFont="1"/>
    <xf numFmtId="0" fontId="17" fillId="0" borderId="12" xfId="2" applyFont="1" applyBorder="1" applyAlignment="1">
      <alignment horizontal="left" vertical="center" wrapText="1"/>
    </xf>
    <xf numFmtId="0" fontId="19" fillId="0" borderId="17" xfId="2" applyFont="1" applyBorder="1" applyAlignment="1">
      <alignment horizontal="left" vertical="center" wrapText="1"/>
    </xf>
    <xf numFmtId="0" fontId="20" fillId="0" borderId="17" xfId="2" applyFont="1" applyBorder="1" applyAlignment="1">
      <alignment horizontal="left" vertical="center" wrapText="1"/>
    </xf>
    <xf numFmtId="0" fontId="10" fillId="0" borderId="17" xfId="2" applyFont="1" applyBorder="1" applyAlignment="1">
      <alignment vertical="center" wrapText="1"/>
    </xf>
    <xf numFmtId="0" fontId="21" fillId="0" borderId="17" xfId="2" applyFont="1" applyBorder="1" applyAlignment="1">
      <alignment horizontal="left" vertical="center" wrapText="1"/>
    </xf>
    <xf numFmtId="0" fontId="48" fillId="0" borderId="0" xfId="0" applyFont="1" applyAlignment="1">
      <alignment horizontal="left"/>
    </xf>
    <xf numFmtId="0" fontId="48" fillId="0" borderId="0" xfId="0" applyFont="1"/>
    <xf numFmtId="0" fontId="1" fillId="2" borderId="8" xfId="2" applyFont="1" applyFill="1" applyBorder="1" applyAlignment="1">
      <alignment horizontal="left" vertical="center"/>
    </xf>
    <xf numFmtId="0" fontId="1" fillId="5" borderId="8" xfId="2" applyFont="1" applyFill="1" applyBorder="1" applyAlignment="1">
      <alignment horizontal="left" vertical="center"/>
    </xf>
    <xf numFmtId="0" fontId="1" fillId="0" borderId="7" xfId="2" applyFont="1" applyBorder="1" applyAlignment="1">
      <alignment horizontal="left" vertical="center"/>
    </xf>
    <xf numFmtId="0" fontId="1" fillId="0" borderId="8" xfId="2" applyFont="1" applyBorder="1" applyAlignment="1">
      <alignment horizontal="left" vertical="center"/>
    </xf>
    <xf numFmtId="0" fontId="1" fillId="0" borderId="8" xfId="2" applyFont="1" applyBorder="1" applyAlignment="1">
      <alignment vertical="center"/>
    </xf>
    <xf numFmtId="0" fontId="48" fillId="0" borderId="8" xfId="0" applyFont="1" applyBorder="1" applyAlignment="1">
      <alignment vertical="center" wrapText="1"/>
    </xf>
    <xf numFmtId="0" fontId="48" fillId="0" borderId="8" xfId="0" applyFont="1" applyBorder="1" applyAlignment="1">
      <alignment horizontal="left" vertical="center" wrapText="1"/>
    </xf>
    <xf numFmtId="0" fontId="48" fillId="0" borderId="8" xfId="0" applyFont="1" applyBorder="1"/>
    <xf numFmtId="0" fontId="48" fillId="0" borderId="9" xfId="0" applyFont="1" applyBorder="1"/>
    <xf numFmtId="0" fontId="48" fillId="0" borderId="10" xfId="0" applyFont="1" applyBorder="1" applyAlignment="1">
      <alignment horizontal="left"/>
    </xf>
    <xf numFmtId="0" fontId="48" fillId="0" borderId="10" xfId="0" applyFont="1" applyBorder="1"/>
    <xf numFmtId="0" fontId="1" fillId="2" borderId="4" xfId="2" applyFont="1" applyFill="1" applyBorder="1" applyAlignment="1">
      <alignment horizontal="left" vertical="center"/>
    </xf>
    <xf numFmtId="0" fontId="1" fillId="5" borderId="4" xfId="2" applyFont="1" applyFill="1" applyBorder="1" applyAlignment="1">
      <alignment horizontal="left" vertical="center"/>
    </xf>
    <xf numFmtId="0" fontId="1" fillId="0" borderId="5" xfId="2" applyFont="1" applyBorder="1" applyAlignment="1">
      <alignment horizontal="left" vertical="center"/>
    </xf>
    <xf numFmtId="0" fontId="1" fillId="0" borderId="6" xfId="2" applyFont="1" applyBorder="1" applyAlignment="1">
      <alignment horizontal="left" vertical="center"/>
    </xf>
    <xf numFmtId="0" fontId="1" fillId="0" borderId="1" xfId="2" applyFont="1" applyBorder="1" applyAlignment="1">
      <alignment vertical="center"/>
    </xf>
    <xf numFmtId="0" fontId="1" fillId="0" borderId="0" xfId="2" applyFont="1" applyAlignment="1">
      <alignment vertical="center"/>
    </xf>
    <xf numFmtId="0" fontId="1" fillId="0" borderId="0" xfId="2" applyFont="1" applyAlignment="1">
      <alignment horizontal="left" vertical="center"/>
    </xf>
    <xf numFmtId="0" fontId="1" fillId="0" borderId="3" xfId="2" applyFont="1" applyBorder="1" applyAlignment="1">
      <alignment vertical="center"/>
    </xf>
    <xf numFmtId="0" fontId="10" fillId="3" borderId="62" xfId="2" applyFont="1" applyFill="1" applyBorder="1" applyAlignment="1">
      <alignment vertical="center" wrapText="1"/>
    </xf>
    <xf numFmtId="0" fontId="1" fillId="2" borderId="0" xfId="2" applyFont="1" applyFill="1" applyAlignment="1">
      <alignment horizontal="left" vertical="center"/>
    </xf>
    <xf numFmtId="0" fontId="1" fillId="0" borderId="6" xfId="2" applyFont="1" applyBorder="1" applyAlignment="1">
      <alignment vertical="center"/>
    </xf>
    <xf numFmtId="0" fontId="1" fillId="0" borderId="2" xfId="2" applyFont="1" applyBorder="1" applyAlignment="1">
      <alignment vertical="center"/>
    </xf>
    <xf numFmtId="0" fontId="10" fillId="13" borderId="0" xfId="2" applyFont="1" applyFill="1" applyAlignment="1">
      <alignment horizontal="left" vertical="center"/>
    </xf>
    <xf numFmtId="0" fontId="13" fillId="13" borderId="0" xfId="2" applyFont="1" applyFill="1" applyAlignment="1">
      <alignment horizontal="left" vertical="center"/>
    </xf>
    <xf numFmtId="0" fontId="11" fillId="13" borderId="0" xfId="2" applyFont="1" applyFill="1" applyAlignment="1">
      <alignment vertical="center"/>
    </xf>
    <xf numFmtId="0" fontId="10" fillId="13" borderId="0" xfId="2" applyFont="1" applyFill="1" applyAlignment="1">
      <alignment vertical="center"/>
    </xf>
    <xf numFmtId="0" fontId="37" fillId="13" borderId="0" xfId="2" applyFont="1" applyFill="1" applyAlignment="1">
      <alignment horizontal="left" vertical="center"/>
    </xf>
    <xf numFmtId="0" fontId="32" fillId="13" borderId="0" xfId="2" applyFont="1" applyFill="1" applyAlignment="1">
      <alignment vertical="center"/>
    </xf>
    <xf numFmtId="0" fontId="10" fillId="13" borderId="0" xfId="2" applyFont="1" applyFill="1" applyAlignment="1">
      <alignment vertical="center" wrapText="1"/>
    </xf>
    <xf numFmtId="0" fontId="37" fillId="13" borderId="0" xfId="2" applyFont="1" applyFill="1" applyAlignment="1">
      <alignment vertical="center"/>
    </xf>
    <xf numFmtId="0" fontId="13" fillId="13" borderId="0" xfId="2" applyFont="1" applyFill="1" applyAlignment="1">
      <alignment vertical="center"/>
    </xf>
    <xf numFmtId="0" fontId="63" fillId="7" borderId="24" xfId="2" applyFont="1" applyFill="1" applyBorder="1" applyAlignment="1">
      <alignment vertical="center" wrapText="1"/>
    </xf>
    <xf numFmtId="0" fontId="10" fillId="13" borderId="0" xfId="2" applyFont="1" applyFill="1" applyAlignment="1">
      <alignment horizontal="left" vertical="center" wrapText="1" indent="2"/>
    </xf>
    <xf numFmtId="0" fontId="1" fillId="0" borderId="0" xfId="0" applyFont="1" applyAlignment="1">
      <alignment wrapText="1"/>
    </xf>
    <xf numFmtId="0" fontId="1" fillId="0" borderId="0" xfId="2" applyFont="1" applyAlignment="1">
      <alignment horizontal="right" vertical="center"/>
    </xf>
    <xf numFmtId="0" fontId="25" fillId="11" borderId="0" xfId="3" applyFont="1" applyFill="1" applyBorder="1" applyAlignment="1"/>
    <xf numFmtId="0" fontId="32" fillId="7" borderId="43" xfId="2" applyFont="1" applyFill="1" applyBorder="1" applyAlignment="1">
      <alignment vertical="center"/>
    </xf>
    <xf numFmtId="0" fontId="1" fillId="13" borderId="0" xfId="2" applyFont="1" applyFill="1" applyAlignment="1">
      <alignment vertical="center"/>
    </xf>
    <xf numFmtId="0" fontId="1" fillId="13" borderId="0" xfId="2" applyFont="1" applyFill="1" applyAlignment="1">
      <alignment horizontal="left" vertical="center"/>
    </xf>
    <xf numFmtId="0" fontId="71" fillId="0" borderId="5" xfId="2" applyFont="1" applyBorder="1" applyAlignment="1">
      <alignment horizontal="left" vertical="center"/>
    </xf>
    <xf numFmtId="0" fontId="72" fillId="0" borderId="6" xfId="2" applyFont="1" applyBorder="1" applyAlignment="1">
      <alignment horizontal="left" vertical="center"/>
    </xf>
    <xf numFmtId="0" fontId="52" fillId="0" borderId="6" xfId="2" applyFont="1" applyBorder="1" applyAlignment="1">
      <alignment horizontal="left" vertical="center"/>
    </xf>
    <xf numFmtId="0" fontId="72" fillId="0" borderId="6" xfId="2" applyFont="1" applyBorder="1" applyAlignment="1">
      <alignment horizontal="left" vertical="center" wrapText="1"/>
    </xf>
    <xf numFmtId="0" fontId="52" fillId="0" borderId="6" xfId="2" applyFont="1" applyBorder="1" applyAlignment="1">
      <alignment horizontal="left" vertical="center" wrapText="1"/>
    </xf>
    <xf numFmtId="0" fontId="71" fillId="0" borderId="6" xfId="2" applyFont="1" applyBorder="1" applyAlignment="1">
      <alignment horizontal="left" vertical="center" wrapText="1"/>
    </xf>
    <xf numFmtId="0" fontId="71" fillId="0" borderId="5" xfId="2" applyFont="1" applyBorder="1" applyAlignment="1">
      <alignment horizontal="left" vertical="center" wrapText="1"/>
    </xf>
    <xf numFmtId="0" fontId="52" fillId="0" borderId="5" xfId="2" applyFont="1" applyBorder="1" applyAlignment="1">
      <alignment horizontal="left" vertical="center"/>
    </xf>
    <xf numFmtId="0" fontId="72" fillId="0" borderId="6" xfId="2" applyFont="1" applyBorder="1" applyAlignment="1">
      <alignment vertical="center"/>
    </xf>
    <xf numFmtId="0" fontId="1" fillId="0" borderId="8" xfId="0" applyFont="1" applyBorder="1" applyAlignment="1">
      <alignment vertical="center" wrapText="1"/>
    </xf>
    <xf numFmtId="0" fontId="1" fillId="0" borderId="6" xfId="0" applyFont="1" applyBorder="1" applyAlignment="1">
      <alignment vertical="center" wrapText="1"/>
    </xf>
    <xf numFmtId="0" fontId="52" fillId="0" borderId="23" xfId="2" applyFont="1" applyBorder="1" applyAlignment="1">
      <alignment horizontal="left" vertical="center"/>
    </xf>
    <xf numFmtId="0" fontId="72" fillId="0" borderId="23" xfId="2" applyFont="1" applyBorder="1" applyAlignment="1">
      <alignment horizontal="left" vertical="center"/>
    </xf>
    <xf numFmtId="0" fontId="52" fillId="0" borderId="61" xfId="2" applyFont="1" applyBorder="1" applyAlignment="1">
      <alignment horizontal="left" vertical="center"/>
    </xf>
    <xf numFmtId="0" fontId="52" fillId="0" borderId="0" xfId="2" applyFont="1" applyAlignment="1">
      <alignment horizontal="left" vertical="center" wrapText="1"/>
    </xf>
    <xf numFmtId="0" fontId="71" fillId="0" borderId="0" xfId="2" applyFont="1" applyAlignment="1">
      <alignment horizontal="left" vertical="center" wrapText="1"/>
    </xf>
    <xf numFmtId="0" fontId="72" fillId="0" borderId="0" xfId="2" applyFont="1" applyAlignment="1">
      <alignment horizontal="left" vertical="center"/>
    </xf>
    <xf numFmtId="0" fontId="10" fillId="3" borderId="8" xfId="2" applyFont="1" applyFill="1" applyBorder="1" applyAlignment="1">
      <alignment horizontal="left" vertical="center" wrapText="1"/>
    </xf>
    <xf numFmtId="0" fontId="52" fillId="0" borderId="7" xfId="2" applyFont="1" applyBorder="1" applyAlignment="1">
      <alignment horizontal="left" vertical="center"/>
    </xf>
    <xf numFmtId="0" fontId="72" fillId="0" borderId="8" xfId="2" applyFont="1" applyBorder="1" applyAlignment="1">
      <alignment horizontal="left" vertical="center"/>
    </xf>
    <xf numFmtId="0" fontId="52" fillId="0" borderId="8" xfId="2" applyFont="1" applyBorder="1" applyAlignment="1">
      <alignment horizontal="left" vertical="center"/>
    </xf>
    <xf numFmtId="0" fontId="71" fillId="0" borderId="8" xfId="2" applyFont="1" applyBorder="1" applyAlignment="1">
      <alignment horizontal="left" vertical="center"/>
    </xf>
    <xf numFmtId="0" fontId="52" fillId="0" borderId="5" xfId="2" applyFont="1" applyBorder="1" applyAlignment="1">
      <alignment horizontal="left" vertical="center" wrapText="1"/>
    </xf>
    <xf numFmtId="0" fontId="4" fillId="3" borderId="8" xfId="1" applyFill="1" applyBorder="1" applyAlignment="1">
      <alignment horizontal="center" vertical="center" wrapText="1"/>
    </xf>
    <xf numFmtId="0" fontId="1" fillId="0" borderId="64" xfId="2" applyFont="1" applyBorder="1" applyAlignment="1">
      <alignment horizontal="left" vertical="center"/>
    </xf>
    <xf numFmtId="43" fontId="0" fillId="0" borderId="0" xfId="8" applyFont="1"/>
    <xf numFmtId="0" fontId="73" fillId="14" borderId="65" xfId="0" applyFont="1" applyFill="1" applyBorder="1"/>
    <xf numFmtId="0" fontId="73" fillId="0" borderId="0" xfId="0" applyFont="1"/>
    <xf numFmtId="0" fontId="73" fillId="0" borderId="65" xfId="0" applyFont="1" applyBorder="1"/>
    <xf numFmtId="4" fontId="10" fillId="3" borderId="8" xfId="2" applyNumberFormat="1" applyFont="1" applyFill="1" applyBorder="1" applyAlignment="1">
      <alignment vertical="center" wrapText="1"/>
    </xf>
    <xf numFmtId="0" fontId="4" fillId="3" borderId="8" xfId="1" applyFill="1" applyBorder="1" applyAlignment="1">
      <alignment vertical="center" wrapText="1"/>
    </xf>
    <xf numFmtId="0" fontId="10" fillId="3" borderId="8" xfId="2" quotePrefix="1" applyFont="1" applyFill="1" applyBorder="1" applyAlignment="1">
      <alignment vertical="center" wrapText="1"/>
    </xf>
    <xf numFmtId="43" fontId="10" fillId="3" borderId="8" xfId="8" applyFont="1" applyFill="1" applyBorder="1" applyAlignment="1">
      <alignment vertical="center" wrapText="1"/>
    </xf>
    <xf numFmtId="0" fontId="4" fillId="3" borderId="26" xfId="1" applyFill="1" applyBorder="1" applyAlignment="1">
      <alignment vertical="center" wrapText="1"/>
    </xf>
    <xf numFmtId="0" fontId="4" fillId="3" borderId="44" xfId="1" applyFill="1" applyBorder="1" applyAlignment="1">
      <alignment vertical="center"/>
    </xf>
    <xf numFmtId="0" fontId="4" fillId="3" borderId="29" xfId="1" applyFill="1" applyBorder="1" applyAlignment="1">
      <alignment vertical="center"/>
    </xf>
    <xf numFmtId="0" fontId="3" fillId="0" borderId="7" xfId="0" applyFont="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1" fillId="2" borderId="14" xfId="2" applyFont="1" applyFill="1" applyBorder="1" applyAlignment="1">
      <alignment vertical="center"/>
    </xf>
    <xf numFmtId="0" fontId="1" fillId="3" borderId="0" xfId="2" applyFont="1" applyFill="1" applyAlignment="1">
      <alignment horizontal="right" vertical="center"/>
    </xf>
    <xf numFmtId="0" fontId="11" fillId="3" borderId="8" xfId="2" applyFont="1" applyFill="1" applyBorder="1" applyAlignment="1">
      <alignment vertical="center" wrapText="1"/>
    </xf>
    <xf numFmtId="0" fontId="4" fillId="3" borderId="8" xfId="1" applyFill="1" applyBorder="1" applyAlignment="1">
      <alignment horizontal="left" vertical="center" wrapText="1"/>
    </xf>
    <xf numFmtId="0" fontId="1" fillId="2" borderId="8" xfId="2" applyFont="1" applyFill="1" applyBorder="1" applyAlignment="1">
      <alignment vertical="center" wrapText="1"/>
    </xf>
    <xf numFmtId="0" fontId="76" fillId="3" borderId="8" xfId="2" applyFont="1" applyFill="1" applyBorder="1" applyAlignment="1">
      <alignment horizontal="left" vertical="center" wrapText="1"/>
    </xf>
    <xf numFmtId="0" fontId="11" fillId="3" borderId="8" xfId="2" applyFont="1" applyFill="1" applyBorder="1" applyAlignment="1">
      <alignment horizontal="left" vertical="center" wrapText="1"/>
    </xf>
    <xf numFmtId="0" fontId="1" fillId="0" borderId="13" xfId="2" applyFont="1" applyBorder="1" applyAlignment="1">
      <alignment horizontal="left" vertical="center"/>
    </xf>
    <xf numFmtId="0" fontId="1" fillId="0" borderId="10" xfId="2" applyFont="1" applyBorder="1" applyAlignment="1">
      <alignment vertical="center"/>
    </xf>
    <xf numFmtId="0" fontId="77" fillId="0" borderId="8" xfId="2" applyFont="1" applyBorder="1" applyAlignment="1">
      <alignment vertical="center"/>
    </xf>
    <xf numFmtId="0" fontId="1" fillId="0" borderId="14" xfId="2" applyFont="1" applyBorder="1" applyAlignment="1">
      <alignment horizontal="left" vertical="center"/>
    </xf>
    <xf numFmtId="0" fontId="1" fillId="0" borderId="14" xfId="2" applyFont="1" applyBorder="1" applyAlignment="1">
      <alignment vertical="center"/>
    </xf>
    <xf numFmtId="0" fontId="1" fillId="5" borderId="14" xfId="2" applyFont="1" applyFill="1" applyBorder="1" applyAlignment="1">
      <alignment horizontal="left" vertical="center"/>
    </xf>
    <xf numFmtId="0" fontId="1" fillId="2" borderId="18" xfId="2" applyFont="1" applyFill="1" applyBorder="1" applyAlignment="1">
      <alignment vertical="center"/>
    </xf>
    <xf numFmtId="0" fontId="1" fillId="2" borderId="20" xfId="2" applyFont="1" applyFill="1" applyBorder="1" applyAlignment="1">
      <alignment vertical="center"/>
    </xf>
    <xf numFmtId="0" fontId="13" fillId="3" borderId="8" xfId="2" applyFont="1" applyFill="1" applyBorder="1" applyAlignment="1">
      <alignment vertical="center" wrapText="1"/>
    </xf>
    <xf numFmtId="0" fontId="1" fillId="2" borderId="16" xfId="2" applyFont="1" applyFill="1" applyBorder="1" applyAlignment="1">
      <alignment vertical="center"/>
    </xf>
    <xf numFmtId="0" fontId="1" fillId="2" borderId="16" xfId="2" applyFont="1" applyFill="1" applyBorder="1" applyAlignment="1">
      <alignment vertical="center" wrapText="1"/>
    </xf>
    <xf numFmtId="0" fontId="10" fillId="0" borderId="14" xfId="2" applyFont="1" applyBorder="1" applyAlignment="1">
      <alignment vertical="center" wrapText="1"/>
    </xf>
    <xf numFmtId="0" fontId="48" fillId="0" borderId="14" xfId="0" applyFont="1" applyBorder="1"/>
    <xf numFmtId="0" fontId="37" fillId="3" borderId="8" xfId="2" applyFont="1" applyFill="1" applyBorder="1" applyAlignment="1">
      <alignment vertical="center" wrapText="1"/>
    </xf>
    <xf numFmtId="0" fontId="1" fillId="5" borderId="8" xfId="2" applyFont="1" applyFill="1" applyBorder="1" applyAlignment="1">
      <alignment horizontal="left" vertical="center" wrapText="1"/>
    </xf>
    <xf numFmtId="0" fontId="1" fillId="0" borderId="8" xfId="2" applyFont="1" applyBorder="1" applyAlignment="1">
      <alignment vertical="center" wrapText="1"/>
    </xf>
    <xf numFmtId="0" fontId="1" fillId="0" borderId="8" xfId="2" applyFont="1" applyBorder="1" applyAlignment="1">
      <alignment horizontal="left" vertical="center" wrapText="1"/>
    </xf>
    <xf numFmtId="0" fontId="17" fillId="0" borderId="13" xfId="2" applyFont="1" applyBorder="1" applyAlignment="1">
      <alignment horizontal="center" vertical="center" wrapText="1"/>
    </xf>
    <xf numFmtId="0" fontId="1" fillId="0" borderId="12" xfId="2" applyFont="1" applyBorder="1" applyAlignment="1">
      <alignment horizontal="left" vertical="center"/>
    </xf>
    <xf numFmtId="0" fontId="1" fillId="0" borderId="17" xfId="0" applyFont="1" applyBorder="1" applyAlignment="1">
      <alignment vertical="center" wrapText="1"/>
    </xf>
    <xf numFmtId="0" fontId="1" fillId="0" borderId="17" xfId="2" applyFont="1" applyBorder="1" applyAlignment="1">
      <alignment horizontal="left" vertical="center"/>
    </xf>
    <xf numFmtId="0" fontId="1" fillId="0" borderId="66" xfId="2" applyFont="1" applyBorder="1" applyAlignment="1">
      <alignment vertical="center"/>
    </xf>
    <xf numFmtId="0" fontId="1" fillId="2" borderId="19" xfId="2" applyFont="1" applyFill="1" applyBorder="1" applyAlignment="1">
      <alignment vertical="center"/>
    </xf>
    <xf numFmtId="0" fontId="10" fillId="3" borderId="62" xfId="2" applyFont="1" applyFill="1" applyBorder="1" applyAlignment="1">
      <alignment horizontal="center" vertical="center" wrapText="1"/>
    </xf>
    <xf numFmtId="0" fontId="13" fillId="3" borderId="3" xfId="2" applyFont="1" applyFill="1" applyBorder="1" applyAlignment="1">
      <alignment vertical="center" wrapText="1"/>
    </xf>
    <xf numFmtId="0" fontId="1" fillId="2" borderId="19" xfId="2" applyFont="1" applyFill="1" applyBorder="1" applyAlignment="1">
      <alignment horizontal="left" vertical="center" wrapText="1"/>
    </xf>
    <xf numFmtId="0" fontId="1" fillId="2" borderId="8" xfId="2" applyFont="1" applyFill="1" applyBorder="1" applyAlignment="1">
      <alignment horizontal="left" vertical="center" wrapText="1"/>
    </xf>
    <xf numFmtId="3" fontId="10" fillId="3" borderId="8" xfId="2" applyNumberFormat="1" applyFont="1" applyFill="1" applyBorder="1" applyAlignment="1">
      <alignment vertical="center" wrapText="1"/>
    </xf>
    <xf numFmtId="0" fontId="0" fillId="0" borderId="0" xfId="0" applyAlignment="1">
      <alignment horizontal="center"/>
    </xf>
    <xf numFmtId="0" fontId="4" fillId="3" borderId="8" xfId="1" quotePrefix="1" applyFill="1" applyBorder="1" applyAlignment="1">
      <alignment vertical="center" wrapText="1"/>
    </xf>
    <xf numFmtId="0" fontId="13" fillId="3" borderId="62" xfId="2" applyFont="1" applyFill="1" applyBorder="1" applyAlignment="1">
      <alignment vertical="center" wrapText="1"/>
    </xf>
    <xf numFmtId="0" fontId="1" fillId="0" borderId="9" xfId="2" applyFont="1" applyBorder="1" applyAlignment="1">
      <alignment horizontal="left" vertical="center"/>
    </xf>
    <xf numFmtId="0" fontId="1" fillId="0" borderId="10" xfId="2" applyFont="1" applyBorder="1" applyAlignment="1">
      <alignment horizontal="left" vertical="center"/>
    </xf>
    <xf numFmtId="0" fontId="21" fillId="4" borderId="8" xfId="2" applyFont="1" applyFill="1" applyBorder="1" applyAlignment="1">
      <alignment vertical="center" wrapText="1"/>
    </xf>
    <xf numFmtId="0" fontId="72" fillId="0" borderId="6" xfId="2" applyFont="1" applyBorder="1" applyAlignment="1">
      <alignment vertical="center" wrapText="1"/>
    </xf>
    <xf numFmtId="0" fontId="7" fillId="0" borderId="8" xfId="2" applyFont="1" applyBorder="1" applyAlignment="1">
      <alignment vertical="center"/>
    </xf>
    <xf numFmtId="0" fontId="1" fillId="2" borderId="14" xfId="2" applyFont="1" applyFill="1" applyBorder="1" applyAlignment="1">
      <alignment vertical="center" wrapText="1"/>
    </xf>
    <xf numFmtId="0" fontId="4" fillId="2" borderId="14" xfId="1" applyFill="1" applyBorder="1" applyAlignment="1">
      <alignment vertical="center" wrapText="1"/>
    </xf>
    <xf numFmtId="9" fontId="11" fillId="3" borderId="8" xfId="2" applyNumberFormat="1" applyFont="1" applyFill="1" applyBorder="1" applyAlignment="1">
      <alignment vertical="center" wrapText="1"/>
    </xf>
    <xf numFmtId="0" fontId="27" fillId="13" borderId="0" xfId="2" applyFont="1" applyFill="1" applyAlignment="1">
      <alignment vertical="center" wrapText="1"/>
    </xf>
    <xf numFmtId="0" fontId="48" fillId="0" borderId="0" xfId="0" applyFont="1" applyAlignment="1">
      <alignment horizontal="left" wrapText="1"/>
    </xf>
    <xf numFmtId="0" fontId="7" fillId="0" borderId="8" xfId="2" applyFont="1" applyBorder="1" applyAlignment="1">
      <alignment horizontal="left" vertical="center" wrapText="1"/>
    </xf>
    <xf numFmtId="0" fontId="0" fillId="0" borderId="8" xfId="0" applyBorder="1" applyAlignment="1">
      <alignment vertical="center" wrapText="1"/>
    </xf>
    <xf numFmtId="0" fontId="0" fillId="0" borderId="10" xfId="0" applyBorder="1" applyAlignment="1">
      <alignment horizontal="left" wrapText="1"/>
    </xf>
    <xf numFmtId="0" fontId="0" fillId="0" borderId="0" xfId="0" applyAlignment="1">
      <alignment horizontal="left" wrapText="1"/>
    </xf>
    <xf numFmtId="0" fontId="0" fillId="0" borderId="0" xfId="0" applyAlignment="1">
      <alignment wrapText="1"/>
    </xf>
    <xf numFmtId="0" fontId="1" fillId="2" borderId="63" xfId="2" applyFont="1" applyFill="1" applyBorder="1" applyAlignment="1">
      <alignment vertical="center" wrapText="1"/>
    </xf>
    <xf numFmtId="0" fontId="10" fillId="3" borderId="21" xfId="2" applyFont="1" applyFill="1" applyBorder="1" applyAlignment="1">
      <alignment vertical="center" wrapText="1"/>
    </xf>
    <xf numFmtId="0" fontId="10" fillId="3" borderId="0" xfId="2" applyFont="1" applyFill="1" applyAlignment="1">
      <alignment vertical="center" wrapText="1"/>
    </xf>
    <xf numFmtId="0" fontId="1" fillId="2" borderId="67" xfId="2" applyFont="1" applyFill="1" applyBorder="1" applyAlignment="1">
      <alignment vertical="center" wrapText="1"/>
    </xf>
    <xf numFmtId="0" fontId="4" fillId="3" borderId="14" xfId="1" applyFill="1" applyBorder="1" applyAlignment="1">
      <alignment horizontal="center" vertical="center" wrapText="1"/>
    </xf>
    <xf numFmtId="0" fontId="10" fillId="3" borderId="14" xfId="2" applyFont="1" applyFill="1" applyBorder="1" applyAlignment="1">
      <alignment horizontal="center" vertical="center" wrapText="1"/>
    </xf>
    <xf numFmtId="0" fontId="4" fillId="3" borderId="17" xfId="1" applyFill="1" applyBorder="1" applyAlignment="1">
      <alignment horizontal="center" vertical="center" wrapText="1"/>
    </xf>
    <xf numFmtId="0" fontId="10" fillId="3" borderId="17" xfId="2" applyFont="1" applyFill="1" applyBorder="1" applyAlignment="1">
      <alignment horizontal="center" vertical="center" wrapText="1"/>
    </xf>
    <xf numFmtId="0" fontId="4" fillId="3" borderId="0" xfId="1" applyFill="1" applyBorder="1" applyAlignment="1">
      <alignment horizontal="center" vertical="center" wrapText="1"/>
    </xf>
    <xf numFmtId="0" fontId="10" fillId="3" borderId="0" xfId="2" applyFont="1" applyFill="1" applyAlignment="1">
      <alignment horizontal="center" vertical="center" wrapText="1"/>
    </xf>
    <xf numFmtId="0" fontId="11" fillId="3" borderId="8" xfId="2" applyFont="1" applyFill="1" applyBorder="1" applyAlignment="1">
      <alignment horizontal="center" vertical="center" wrapText="1"/>
    </xf>
    <xf numFmtId="0" fontId="7" fillId="0" borderId="6" xfId="2" applyFont="1" applyBorder="1" applyAlignment="1">
      <alignment vertical="center" wrapText="1"/>
    </xf>
    <xf numFmtId="0" fontId="11" fillId="0" borderId="14" xfId="1" applyFont="1" applyFill="1" applyBorder="1" applyAlignment="1">
      <alignment horizontal="left" vertical="center" wrapText="1" indent="1"/>
    </xf>
    <xf numFmtId="4" fontId="0" fillId="0" borderId="0" xfId="0" applyNumberFormat="1"/>
    <xf numFmtId="0" fontId="1" fillId="2" borderId="16" xfId="2" applyFont="1" applyFill="1" applyBorder="1" applyAlignment="1">
      <alignment horizontal="left" vertical="center"/>
    </xf>
    <xf numFmtId="4" fontId="10" fillId="3" borderId="8" xfId="8" applyNumberFormat="1" applyFont="1" applyFill="1" applyBorder="1" applyAlignment="1">
      <alignment vertical="center" wrapText="1"/>
    </xf>
    <xf numFmtId="0" fontId="1" fillId="2" borderId="16" xfId="2" applyFont="1" applyFill="1" applyBorder="1" applyAlignment="1">
      <alignment horizontal="left" vertical="center" wrapText="1"/>
    </xf>
    <xf numFmtId="0" fontId="1" fillId="2" borderId="14" xfId="2" applyFont="1" applyFill="1" applyBorder="1" applyAlignment="1">
      <alignment horizontal="left" vertical="center" wrapText="1"/>
    </xf>
    <xf numFmtId="14" fontId="1" fillId="3" borderId="0" xfId="2" applyNumberFormat="1" applyFont="1" applyFill="1" applyAlignment="1">
      <alignment horizontal="right" vertical="center"/>
    </xf>
    <xf numFmtId="0" fontId="1" fillId="11" borderId="0" xfId="2" applyFont="1" applyFill="1" applyAlignment="1">
      <alignment horizontal="left" vertical="center"/>
    </xf>
    <xf numFmtId="0" fontId="1" fillId="0" borderId="29" xfId="2" applyFont="1" applyBorder="1" applyAlignment="1">
      <alignment horizontal="left" vertical="center"/>
    </xf>
    <xf numFmtId="0" fontId="1" fillId="0" borderId="49" xfId="2" applyFont="1" applyBorder="1" applyAlignment="1">
      <alignment horizontal="left" vertical="center"/>
    </xf>
    <xf numFmtId="0" fontId="1" fillId="0" borderId="42" xfId="2" applyFont="1" applyBorder="1" applyAlignment="1">
      <alignment horizontal="left" vertical="center"/>
    </xf>
    <xf numFmtId="0" fontId="1" fillId="0" borderId="8" xfId="2" applyFont="1" applyBorder="1" applyAlignment="1">
      <alignment horizontal="center" vertical="center"/>
    </xf>
    <xf numFmtId="0" fontId="1" fillId="2" borderId="14" xfId="2" applyFont="1" applyFill="1" applyBorder="1" applyAlignment="1">
      <alignment horizontal="left" vertical="center"/>
    </xf>
    <xf numFmtId="0" fontId="1" fillId="2" borderId="8" xfId="2" applyFont="1" applyFill="1" applyBorder="1" applyAlignment="1">
      <alignment vertical="center"/>
    </xf>
    <xf numFmtId="165" fontId="1" fillId="0" borderId="0" xfId="5" applyFont="1" applyFill="1" applyAlignment="1">
      <alignment horizontal="left" vertical="center"/>
    </xf>
    <xf numFmtId="0" fontId="1" fillId="0" borderId="0" xfId="6" applyFont="1"/>
    <xf numFmtId="165" fontId="1" fillId="0" borderId="0" xfId="6" applyNumberFormat="1" applyFont="1"/>
    <xf numFmtId="43" fontId="1" fillId="0" borderId="0" xfId="6" applyNumberFormat="1" applyFont="1"/>
    <xf numFmtId="165" fontId="1" fillId="0" borderId="0" xfId="5" applyFont="1" applyAlignment="1">
      <alignment horizontal="right"/>
    </xf>
    <xf numFmtId="0" fontId="1" fillId="0" borderId="0" xfId="6" applyFont="1" applyAlignment="1">
      <alignment wrapText="1"/>
    </xf>
    <xf numFmtId="166" fontId="1" fillId="0" borderId="0" xfId="5" applyNumberFormat="1" applyFont="1"/>
    <xf numFmtId="165" fontId="1" fillId="0" borderId="0" xfId="5" applyFont="1"/>
    <xf numFmtId="0" fontId="1" fillId="0" borderId="8" xfId="0" applyFont="1" applyBorder="1"/>
    <xf numFmtId="0" fontId="1" fillId="0" borderId="7" xfId="0" applyFont="1" applyBorder="1"/>
    <xf numFmtId="0" fontId="1" fillId="0" borderId="8" xfId="0" applyFont="1" applyBorder="1" applyAlignment="1">
      <alignment wrapText="1"/>
    </xf>
    <xf numFmtId="0" fontId="1" fillId="5" borderId="10" xfId="2" applyFont="1" applyFill="1" applyBorder="1" applyAlignment="1">
      <alignment horizontal="left" vertical="center"/>
    </xf>
    <xf numFmtId="0" fontId="48" fillId="15" borderId="0" xfId="2" applyFont="1" applyFill="1" applyAlignment="1">
      <alignment horizontal="left" vertical="center"/>
    </xf>
    <xf numFmtId="0" fontId="49" fillId="15" borderId="0" xfId="2" applyFont="1" applyFill="1" applyAlignment="1">
      <alignment horizontal="left" vertical="center"/>
    </xf>
    <xf numFmtId="0" fontId="52" fillId="15" borderId="0" xfId="2" applyFont="1" applyFill="1" applyAlignment="1">
      <alignment horizontal="left" vertical="center"/>
    </xf>
    <xf numFmtId="0" fontId="54" fillId="15" borderId="0" xfId="2" applyFont="1" applyFill="1" applyAlignment="1">
      <alignment horizontal="left" vertical="center"/>
    </xf>
    <xf numFmtId="0" fontId="71" fillId="15" borderId="6" xfId="2" applyFont="1" applyFill="1" applyBorder="1" applyAlignment="1">
      <alignment horizontal="left" vertical="center" wrapText="1"/>
    </xf>
    <xf numFmtId="0" fontId="1" fillId="15" borderId="0" xfId="2" applyFont="1" applyFill="1" applyAlignment="1">
      <alignment horizontal="left" vertical="center"/>
    </xf>
    <xf numFmtId="0" fontId="17" fillId="15" borderId="8" xfId="2" applyFont="1" applyFill="1" applyBorder="1" applyAlignment="1">
      <alignment horizontal="left" vertical="center" wrapText="1"/>
    </xf>
    <xf numFmtId="0" fontId="0" fillId="15" borderId="0" xfId="0" applyFill="1" applyAlignment="1">
      <alignment wrapText="1"/>
    </xf>
    <xf numFmtId="0" fontId="1" fillId="15" borderId="17" xfId="2" applyFont="1" applyFill="1" applyBorder="1" applyAlignment="1">
      <alignment horizontal="left" vertical="center" wrapText="1"/>
    </xf>
    <xf numFmtId="0" fontId="1" fillId="15" borderId="8" xfId="2" applyFont="1" applyFill="1" applyBorder="1" applyAlignment="1">
      <alignment horizontal="left" vertical="center" wrapText="1"/>
    </xf>
    <xf numFmtId="0" fontId="1" fillId="15" borderId="14" xfId="2" applyFont="1" applyFill="1" applyBorder="1" applyAlignment="1">
      <alignment horizontal="left" vertical="center" wrapText="1"/>
    </xf>
    <xf numFmtId="0" fontId="1" fillId="15" borderId="16" xfId="2" applyFont="1" applyFill="1" applyBorder="1" applyAlignment="1">
      <alignment horizontal="left" vertical="center" wrapText="1"/>
    </xf>
    <xf numFmtId="0" fontId="0" fillId="15" borderId="16" xfId="0" applyFill="1" applyBorder="1" applyAlignment="1">
      <alignment horizontal="left" vertical="center" wrapText="1"/>
    </xf>
    <xf numFmtId="0" fontId="0" fillId="15" borderId="17" xfId="0" applyFill="1" applyBorder="1" applyAlignment="1">
      <alignment horizontal="left" vertical="center" wrapText="1"/>
    </xf>
    <xf numFmtId="0" fontId="0" fillId="15" borderId="8" xfId="0" applyFill="1" applyBorder="1" applyAlignment="1">
      <alignment wrapText="1"/>
    </xf>
    <xf numFmtId="0" fontId="0" fillId="15" borderId="10" xfId="0" applyFill="1" applyBorder="1" applyAlignment="1">
      <alignment wrapText="1"/>
    </xf>
    <xf numFmtId="0" fontId="1" fillId="0" borderId="0" xfId="2" applyFont="1" applyAlignment="1">
      <alignment horizontal="left" vertical="center"/>
    </xf>
    <xf numFmtId="0" fontId="0" fillId="16" borderId="0" xfId="0" applyFill="1"/>
    <xf numFmtId="0" fontId="1" fillId="16" borderId="8" xfId="2" applyFont="1" applyFill="1" applyBorder="1" applyAlignment="1">
      <alignment horizontal="left" vertical="center"/>
    </xf>
    <xf numFmtId="0" fontId="8" fillId="16" borderId="8" xfId="2" applyFont="1" applyFill="1" applyBorder="1" applyAlignment="1">
      <alignment horizontal="left" vertical="center"/>
    </xf>
    <xf numFmtId="0" fontId="71" fillId="16" borderId="6" xfId="2" applyFont="1" applyFill="1" applyBorder="1" applyAlignment="1">
      <alignment horizontal="left" vertical="center" wrapText="1"/>
    </xf>
    <xf numFmtId="0" fontId="1" fillId="16" borderId="8" xfId="2" applyFont="1" applyFill="1" applyBorder="1" applyAlignment="1">
      <alignment vertical="center"/>
    </xf>
    <xf numFmtId="0" fontId="1" fillId="16" borderId="8" xfId="2" applyFont="1" applyFill="1" applyBorder="1" applyAlignment="1">
      <alignment vertical="center" wrapText="1"/>
    </xf>
    <xf numFmtId="0" fontId="0" fillId="16" borderId="10" xfId="0" applyFill="1" applyBorder="1"/>
    <xf numFmtId="0" fontId="1" fillId="16" borderId="14" xfId="2" applyFont="1" applyFill="1" applyBorder="1" applyAlignment="1">
      <alignment vertical="center"/>
    </xf>
    <xf numFmtId="0" fontId="1" fillId="16" borderId="16" xfId="2" applyFont="1" applyFill="1" applyBorder="1" applyAlignment="1">
      <alignment vertical="center"/>
    </xf>
    <xf numFmtId="0" fontId="0" fillId="16" borderId="16" xfId="0" applyFill="1" applyBorder="1" applyAlignment="1">
      <alignment vertical="center"/>
    </xf>
    <xf numFmtId="0" fontId="0" fillId="16" borderId="17" xfId="0" applyFill="1" applyBorder="1" applyAlignment="1">
      <alignment vertical="center"/>
    </xf>
    <xf numFmtId="0" fontId="1" fillId="16" borderId="63" xfId="2" applyFont="1" applyFill="1" applyBorder="1" applyAlignment="1">
      <alignment vertical="center" wrapText="1"/>
    </xf>
    <xf numFmtId="0" fontId="1" fillId="16" borderId="0" xfId="2" applyFont="1" applyFill="1" applyBorder="1" applyAlignment="1">
      <alignment vertical="center" wrapText="1"/>
    </xf>
    <xf numFmtId="0" fontId="48" fillId="16" borderId="0" xfId="0" applyFont="1" applyFill="1"/>
    <xf numFmtId="0" fontId="1" fillId="16" borderId="16" xfId="2" applyFont="1" applyFill="1" applyBorder="1" applyAlignment="1">
      <alignment vertical="center" wrapText="1"/>
    </xf>
    <xf numFmtId="0" fontId="1" fillId="16" borderId="0" xfId="2" applyFont="1" applyFill="1" applyBorder="1" applyAlignment="1">
      <alignment horizontal="left" vertical="center"/>
    </xf>
    <xf numFmtId="0" fontId="8" fillId="16" borderId="0" xfId="2" applyFont="1" applyFill="1" applyAlignment="1">
      <alignment horizontal="left" vertical="center"/>
    </xf>
    <xf numFmtId="0" fontId="1" fillId="16" borderId="0" xfId="2" applyFont="1" applyFill="1" applyBorder="1" applyAlignment="1">
      <alignment vertical="center"/>
    </xf>
    <xf numFmtId="0" fontId="1" fillId="16" borderId="0" xfId="2" applyFont="1" applyFill="1" applyAlignment="1">
      <alignment horizontal="left" vertical="center"/>
    </xf>
    <xf numFmtId="0" fontId="1" fillId="16" borderId="0" xfId="2" applyFont="1" applyFill="1" applyBorder="1" applyAlignment="1">
      <alignment horizontal="left" vertical="center" wrapText="1"/>
    </xf>
    <xf numFmtId="0" fontId="1" fillId="16" borderId="14" xfId="2" applyFont="1" applyFill="1" applyBorder="1" applyAlignment="1">
      <alignment vertical="center" wrapText="1"/>
    </xf>
    <xf numFmtId="0" fontId="4" fillId="16" borderId="14" xfId="1" applyFill="1" applyBorder="1" applyAlignment="1">
      <alignment vertical="center" wrapText="1"/>
    </xf>
    <xf numFmtId="0" fontId="71" fillId="16" borderId="8" xfId="2" applyFont="1" applyFill="1" applyBorder="1" applyAlignment="1">
      <alignment horizontal="left" vertical="center"/>
    </xf>
    <xf numFmtId="0" fontId="0" fillId="16" borderId="0" xfId="0" applyFill="1" applyBorder="1" applyAlignment="1">
      <alignment vertical="center"/>
    </xf>
    <xf numFmtId="0" fontId="0" fillId="16" borderId="0" xfId="0" applyFill="1" applyAlignment="1">
      <alignment horizontal="center"/>
    </xf>
    <xf numFmtId="0" fontId="1" fillId="16" borderId="14" xfId="2" applyFont="1" applyFill="1" applyBorder="1" applyAlignment="1">
      <alignment horizontal="left" vertical="center"/>
    </xf>
    <xf numFmtId="0" fontId="0" fillId="16" borderId="16" xfId="0" applyFill="1" applyBorder="1" applyAlignment="1">
      <alignment horizontal="left" vertical="center"/>
    </xf>
    <xf numFmtId="0" fontId="0" fillId="16" borderId="17" xfId="0" applyFill="1" applyBorder="1" applyAlignment="1">
      <alignment horizontal="left" vertical="center"/>
    </xf>
    <xf numFmtId="0" fontId="1" fillId="16" borderId="16" xfId="2" applyFont="1" applyFill="1" applyBorder="1" applyAlignment="1">
      <alignment horizontal="left" vertical="center"/>
    </xf>
    <xf numFmtId="0" fontId="1" fillId="16" borderId="14" xfId="2" applyFont="1" applyFill="1" applyBorder="1" applyAlignment="1">
      <alignment horizontal="left" vertical="center" wrapText="1"/>
    </xf>
    <xf numFmtId="0" fontId="0" fillId="16" borderId="8" xfId="0" applyFill="1" applyBorder="1"/>
    <xf numFmtId="0" fontId="1" fillId="16" borderId="16" xfId="2" applyFont="1" applyFill="1" applyBorder="1" applyAlignment="1">
      <alignment horizontal="left" vertical="center" wrapText="1"/>
    </xf>
    <xf numFmtId="0" fontId="0" fillId="16" borderId="8" xfId="0" applyFill="1" applyBorder="1" applyAlignment="1">
      <alignment vertical="center" wrapText="1"/>
    </xf>
    <xf numFmtId="0" fontId="1" fillId="16" borderId="8" xfId="2" applyFont="1" applyFill="1" applyBorder="1" applyAlignment="1">
      <alignment horizontal="left" vertical="center" wrapText="1"/>
    </xf>
    <xf numFmtId="0" fontId="54" fillId="16" borderId="6" xfId="2" applyFont="1" applyFill="1" applyBorder="1" applyAlignment="1">
      <alignment horizontal="left" vertical="center" wrapText="1"/>
    </xf>
    <xf numFmtId="0" fontId="30" fillId="0" borderId="0" xfId="2" applyFont="1" applyAlignment="1">
      <alignment vertical="center" wrapText="1"/>
    </xf>
    <xf numFmtId="0" fontId="78" fillId="0" borderId="0" xfId="0" applyFont="1" applyAlignment="1">
      <alignment wrapText="1"/>
    </xf>
    <xf numFmtId="0" fontId="79" fillId="0" borderId="0" xfId="2" applyFont="1" applyAlignment="1">
      <alignment horizontal="left" vertical="center"/>
    </xf>
    <xf numFmtId="0" fontId="0" fillId="16" borderId="16" xfId="0" applyFill="1" applyBorder="1" applyAlignment="1">
      <alignment horizontal="left" vertical="center" wrapText="1"/>
    </xf>
    <xf numFmtId="0" fontId="11" fillId="0" borderId="8" xfId="1" applyFont="1" applyFill="1" applyBorder="1" applyAlignment="1">
      <alignment horizontal="left" vertical="center" indent="3"/>
    </xf>
    <xf numFmtId="0" fontId="18" fillId="16" borderId="6" xfId="2" applyFont="1" applyFill="1" applyBorder="1" applyAlignment="1">
      <alignment horizontal="left" vertical="center" wrapText="1"/>
    </xf>
    <xf numFmtId="0" fontId="80" fillId="16" borderId="6" xfId="2" applyFont="1" applyFill="1" applyBorder="1" applyAlignment="1">
      <alignment horizontal="left" vertical="center" wrapText="1"/>
    </xf>
    <xf numFmtId="0" fontId="18" fillId="16" borderId="8" xfId="2" applyFont="1" applyFill="1" applyBorder="1" applyAlignment="1">
      <alignment horizontal="left" vertical="center" wrapText="1"/>
    </xf>
    <xf numFmtId="0" fontId="1" fillId="0" borderId="0" xfId="2" applyFont="1" applyAlignment="1">
      <alignment horizontal="left" vertical="center"/>
    </xf>
    <xf numFmtId="0" fontId="1" fillId="2" borderId="16" xfId="2" applyFont="1" applyFill="1" applyBorder="1" applyAlignment="1">
      <alignment vertical="center"/>
    </xf>
    <xf numFmtId="0" fontId="76" fillId="17" borderId="8" xfId="2" applyFont="1" applyFill="1" applyBorder="1" applyAlignment="1">
      <alignment vertical="center" wrapText="1"/>
    </xf>
    <xf numFmtId="0" fontId="82" fillId="16" borderId="16" xfId="2" applyFont="1" applyFill="1" applyBorder="1" applyAlignment="1">
      <alignment vertical="center" wrapText="1"/>
    </xf>
    <xf numFmtId="0" fontId="82" fillId="16" borderId="67" xfId="2" applyFont="1" applyFill="1" applyBorder="1" applyAlignment="1">
      <alignment vertical="center" wrapText="1"/>
    </xf>
    <xf numFmtId="0" fontId="82" fillId="16" borderId="14" xfId="2" applyFont="1" applyFill="1" applyBorder="1" applyAlignment="1">
      <alignment vertical="center" wrapText="1"/>
    </xf>
    <xf numFmtId="0" fontId="83" fillId="16" borderId="17" xfId="0" applyFont="1" applyFill="1" applyBorder="1" applyAlignment="1">
      <alignment horizontal="left" vertical="center" wrapText="1"/>
    </xf>
    <xf numFmtId="0" fontId="82" fillId="16" borderId="16" xfId="2" applyFont="1" applyFill="1" applyBorder="1" applyAlignment="1">
      <alignment vertical="center"/>
    </xf>
    <xf numFmtId="0" fontId="82" fillId="16" borderId="14" xfId="2" applyFont="1" applyFill="1" applyBorder="1" applyAlignment="1">
      <alignment horizontal="left" vertical="center" wrapText="1"/>
    </xf>
    <xf numFmtId="169" fontId="0" fillId="0" borderId="0" xfId="0" applyNumberFormat="1"/>
    <xf numFmtId="43" fontId="0" fillId="0" borderId="0" xfId="0" applyNumberFormat="1"/>
    <xf numFmtId="0" fontId="43" fillId="0" borderId="0" xfId="2" applyFont="1" applyAlignment="1">
      <alignment horizontal="left" vertical="center"/>
    </xf>
    <xf numFmtId="0" fontId="48" fillId="0" borderId="0" xfId="2" applyFont="1" applyAlignment="1">
      <alignment horizontal="left" vertical="center" wrapText="1"/>
    </xf>
    <xf numFmtId="166" fontId="54" fillId="0" borderId="0" xfId="2" applyNumberFormat="1" applyFont="1" applyAlignment="1">
      <alignment horizontal="left" vertical="center"/>
    </xf>
    <xf numFmtId="164" fontId="44" fillId="0" borderId="0" xfId="0" applyNumberFormat="1" applyFont="1"/>
    <xf numFmtId="4" fontId="44" fillId="0" borderId="0" xfId="0" applyNumberFormat="1" applyFont="1"/>
    <xf numFmtId="166" fontId="4" fillId="0" borderId="0" xfId="1" applyNumberFormat="1" applyFill="1" applyAlignment="1">
      <alignment horizontal="left" vertical="center"/>
    </xf>
    <xf numFmtId="43" fontId="84" fillId="0" borderId="0" xfId="8" applyFont="1"/>
    <xf numFmtId="0" fontId="85" fillId="0" borderId="0" xfId="0" applyFont="1" applyAlignment="1">
      <alignment horizontal="left" indent="1"/>
    </xf>
    <xf numFmtId="43" fontId="44" fillId="0" borderId="0" xfId="8" applyFont="1"/>
    <xf numFmtId="0" fontId="44" fillId="0" borderId="0" xfId="0" applyFont="1"/>
    <xf numFmtId="43" fontId="86" fillId="3" borderId="57" xfId="8" applyFont="1" applyFill="1" applyBorder="1" applyAlignment="1">
      <alignment vertical="center" wrapText="1"/>
    </xf>
    <xf numFmtId="0" fontId="44" fillId="0" borderId="0" xfId="2" applyFont="1" applyAlignment="1">
      <alignment horizontal="left" vertical="center"/>
    </xf>
    <xf numFmtId="0" fontId="86" fillId="3" borderId="57" xfId="2" applyFont="1" applyFill="1" applyBorder="1" applyAlignment="1">
      <alignment vertical="center" wrapText="1"/>
    </xf>
    <xf numFmtId="43" fontId="0" fillId="3" borderId="0" xfId="8" applyFont="1" applyFill="1"/>
    <xf numFmtId="4" fontId="86" fillId="3" borderId="57" xfId="2" applyNumberFormat="1" applyFont="1" applyFill="1" applyBorder="1" applyAlignment="1">
      <alignment vertical="center" wrapText="1"/>
    </xf>
    <xf numFmtId="3" fontId="86" fillId="3" borderId="57" xfId="2" applyNumberFormat="1" applyFont="1" applyFill="1" applyBorder="1" applyAlignment="1">
      <alignment vertical="center" wrapText="1"/>
    </xf>
    <xf numFmtId="0" fontId="1" fillId="2" borderId="16" xfId="2" applyFont="1" applyFill="1" applyBorder="1" applyAlignment="1">
      <alignment horizontal="left" vertical="center"/>
    </xf>
    <xf numFmtId="0" fontId="0" fillId="0" borderId="16" xfId="0" applyBorder="1" applyAlignment="1">
      <alignment horizontal="left" vertical="center"/>
    </xf>
    <xf numFmtId="0" fontId="18" fillId="0" borderId="0" xfId="2" applyFont="1" applyAlignment="1">
      <alignment horizontal="left" vertical="center"/>
    </xf>
    <xf numFmtId="0" fontId="1" fillId="2" borderId="14" xfId="2" applyFont="1" applyFill="1" applyBorder="1" applyAlignment="1">
      <alignment horizontal="left" vertical="center" wrapText="1"/>
    </xf>
    <xf numFmtId="0" fontId="3" fillId="0" borderId="8" xfId="0" applyFont="1" applyBorder="1" applyAlignment="1">
      <alignment vertical="top" wrapText="1"/>
    </xf>
    <xf numFmtId="0" fontId="1" fillId="2" borderId="16" xfId="2" applyFont="1" applyFill="1" applyBorder="1" applyAlignment="1">
      <alignment vertical="top" wrapText="1"/>
    </xf>
    <xf numFmtId="0" fontId="1" fillId="16" borderId="16" xfId="2" applyFont="1" applyFill="1" applyBorder="1" applyAlignment="1">
      <alignment vertical="top" wrapText="1"/>
    </xf>
    <xf numFmtId="0" fontId="18" fillId="2" borderId="47" xfId="2" applyFont="1" applyFill="1" applyBorder="1" applyAlignment="1">
      <alignment horizontal="left" vertical="center" wrapText="1"/>
    </xf>
    <xf numFmtId="4" fontId="11" fillId="3" borderId="8" xfId="2" applyNumberFormat="1" applyFont="1" applyFill="1" applyBorder="1" applyAlignment="1">
      <alignment vertical="center" wrapText="1"/>
    </xf>
    <xf numFmtId="0" fontId="1" fillId="0" borderId="0" xfId="2" applyFont="1" applyAlignment="1">
      <alignment horizontal="left" vertical="center"/>
    </xf>
    <xf numFmtId="0" fontId="18" fillId="0" borderId="0" xfId="2" applyFont="1" applyAlignment="1">
      <alignment horizontal="left" vertical="center"/>
    </xf>
    <xf numFmtId="0" fontId="91" fillId="16" borderId="0" xfId="2" applyFont="1" applyFill="1" applyBorder="1" applyAlignment="1">
      <alignment vertical="center" wrapText="1"/>
    </xf>
    <xf numFmtId="0" fontId="17" fillId="2" borderId="19" xfId="2" applyFont="1" applyFill="1" applyBorder="1" applyAlignment="1">
      <alignment vertical="center" wrapText="1"/>
    </xf>
    <xf numFmtId="0" fontId="1" fillId="0" borderId="0" xfId="2" applyFont="1" applyBorder="1" applyAlignment="1">
      <alignment horizontal="left" vertical="center"/>
    </xf>
    <xf numFmtId="0" fontId="1" fillId="0" borderId="0" xfId="2" applyFont="1" applyBorder="1" applyAlignment="1">
      <alignment vertical="center"/>
    </xf>
    <xf numFmtId="0" fontId="4" fillId="3" borderId="8" xfId="1" quotePrefix="1" applyFill="1" applyBorder="1" applyAlignment="1">
      <alignment horizontal="center" vertical="center" wrapText="1"/>
    </xf>
    <xf numFmtId="0" fontId="92" fillId="3" borderId="8" xfId="1" applyFont="1" applyFill="1" applyBorder="1" applyAlignment="1">
      <alignment vertical="center" wrapText="1"/>
    </xf>
    <xf numFmtId="0" fontId="17" fillId="2" borderId="14" xfId="2" applyFont="1" applyFill="1" applyBorder="1" applyAlignment="1">
      <alignment vertical="center" wrapText="1"/>
    </xf>
    <xf numFmtId="0" fontId="75" fillId="0" borderId="17" xfId="0" applyFont="1" applyBorder="1" applyAlignment="1">
      <alignment horizontal="left" vertical="center" wrapText="1"/>
    </xf>
    <xf numFmtId="0" fontId="1" fillId="12" borderId="36" xfId="2" applyFont="1" applyFill="1" applyBorder="1" applyAlignment="1">
      <alignment horizontal="left" vertical="center"/>
    </xf>
    <xf numFmtId="0" fontId="10" fillId="3" borderId="43" xfId="2" applyFont="1" applyFill="1" applyBorder="1" applyAlignment="1">
      <alignment vertical="center"/>
    </xf>
    <xf numFmtId="0" fontId="10" fillId="3" borderId="56" xfId="2" applyFont="1" applyFill="1" applyBorder="1" applyAlignment="1">
      <alignment vertical="center"/>
    </xf>
    <xf numFmtId="0" fontId="10" fillId="3" borderId="57" xfId="2" applyFont="1" applyFill="1" applyBorder="1" applyAlignment="1">
      <alignment vertical="center"/>
    </xf>
    <xf numFmtId="167" fontId="10" fillId="3" borderId="57" xfId="2" applyNumberFormat="1" applyFont="1" applyFill="1" applyBorder="1" applyAlignment="1">
      <alignment vertical="center"/>
    </xf>
    <xf numFmtId="0" fontId="4" fillId="3" borderId="57" xfId="1" applyFill="1" applyBorder="1" applyAlignment="1">
      <alignment vertical="center"/>
    </xf>
    <xf numFmtId="0" fontId="75" fillId="3" borderId="60" xfId="1" applyFont="1" applyFill="1" applyBorder="1" applyAlignment="1">
      <alignment vertical="center"/>
    </xf>
    <xf numFmtId="0" fontId="75" fillId="3" borderId="57" xfId="1" applyFont="1" applyFill="1" applyBorder="1" applyAlignment="1">
      <alignment vertical="center"/>
    </xf>
    <xf numFmtId="0" fontId="75" fillId="3" borderId="56" xfId="1" applyFont="1" applyFill="1" applyBorder="1" applyAlignment="1">
      <alignment vertical="center"/>
    </xf>
    <xf numFmtId="0" fontId="75" fillId="3" borderId="56" xfId="1" applyFont="1" applyFill="1" applyBorder="1" applyAlignment="1">
      <alignment horizontal="left" vertical="center"/>
    </xf>
    <xf numFmtId="0" fontId="75" fillId="3" borderId="57" xfId="1" applyFont="1" applyFill="1" applyBorder="1" applyAlignment="1">
      <alignment horizontal="left" vertical="center"/>
    </xf>
    <xf numFmtId="0" fontId="75" fillId="3" borderId="60" xfId="1" applyFont="1" applyFill="1" applyBorder="1" applyAlignment="1">
      <alignment vertical="center" wrapText="1"/>
    </xf>
    <xf numFmtId="14" fontId="4" fillId="3" borderId="57" xfId="1" applyNumberFormat="1" applyFill="1" applyBorder="1" applyAlignment="1">
      <alignment vertical="center"/>
    </xf>
    <xf numFmtId="14" fontId="75" fillId="3" borderId="60" xfId="1" applyNumberFormat="1" applyFont="1" applyFill="1" applyBorder="1" applyAlignment="1">
      <alignment vertical="center" wrapText="1"/>
    </xf>
    <xf numFmtId="14" fontId="75" fillId="3" borderId="57" xfId="1" applyNumberFormat="1" applyFont="1" applyFill="1" applyBorder="1" applyAlignment="1">
      <alignment horizontal="right" vertical="center"/>
    </xf>
    <xf numFmtId="0" fontId="18" fillId="0" borderId="0" xfId="2" applyFont="1" applyBorder="1" applyAlignment="1">
      <alignment horizontal="left" vertical="center"/>
    </xf>
    <xf numFmtId="0" fontId="18" fillId="2" borderId="0" xfId="2" applyFont="1" applyFill="1" applyBorder="1" applyAlignment="1">
      <alignment horizontal="left" vertical="center"/>
    </xf>
    <xf numFmtId="0" fontId="75" fillId="3" borderId="57" xfId="1" applyFont="1" applyFill="1" applyBorder="1" applyAlignment="1">
      <alignment vertical="center" wrapText="1"/>
    </xf>
    <xf numFmtId="0" fontId="48" fillId="15" borderId="0" xfId="2" applyFont="1" applyFill="1" applyAlignment="1">
      <alignment horizontal="left" vertical="center" wrapText="1"/>
    </xf>
    <xf numFmtId="0" fontId="18" fillId="2" borderId="45" xfId="2" applyFont="1" applyFill="1" applyBorder="1" applyAlignment="1">
      <alignment horizontal="left" vertical="center" wrapText="1"/>
    </xf>
    <xf numFmtId="14" fontId="94" fillId="3" borderId="57" xfId="1" applyNumberFormat="1" applyFont="1" applyFill="1" applyBorder="1" applyAlignment="1">
      <alignment vertical="center"/>
    </xf>
    <xf numFmtId="0" fontId="1" fillId="2" borderId="19" xfId="2" applyFont="1" applyFill="1" applyBorder="1" applyAlignment="1">
      <alignment vertical="center" wrapText="1"/>
    </xf>
    <xf numFmtId="0" fontId="19" fillId="0" borderId="0" xfId="2" applyFont="1" applyAlignment="1">
      <alignment horizontal="left" vertical="center" wrapText="1"/>
    </xf>
    <xf numFmtId="0" fontId="10" fillId="13" borderId="0" xfId="2" applyFont="1" applyFill="1" applyAlignment="1">
      <alignment horizontal="left" vertical="center" wrapText="1" indent="2"/>
    </xf>
    <xf numFmtId="0" fontId="1" fillId="13" borderId="0" xfId="0" applyFont="1" applyFill="1" applyAlignment="1">
      <alignment wrapText="1"/>
    </xf>
    <xf numFmtId="0" fontId="1" fillId="13" borderId="0" xfId="0" applyFont="1" applyFill="1" applyAlignment="1"/>
    <xf numFmtId="0" fontId="61" fillId="0" borderId="0" xfId="6" applyFont="1" applyAlignment="1">
      <alignment vertical="center"/>
    </xf>
    <xf numFmtId="0" fontId="19" fillId="0" borderId="0" xfId="2" applyFont="1" applyAlignment="1">
      <alignment horizontal="left" vertical="center"/>
    </xf>
    <xf numFmtId="0" fontId="60" fillId="0" borderId="0" xfId="4" applyFont="1" applyFill="1" applyBorder="1" applyAlignment="1">
      <alignment horizontal="center" vertical="center"/>
    </xf>
    <xf numFmtId="0" fontId="13" fillId="7" borderId="0" xfId="2" applyFont="1" applyFill="1" applyAlignment="1">
      <alignment horizontal="left" vertical="center"/>
    </xf>
    <xf numFmtId="0" fontId="22" fillId="7" borderId="0" xfId="2" applyFont="1" applyFill="1" applyAlignment="1">
      <alignment horizontal="left" vertical="center"/>
    </xf>
    <xf numFmtId="0" fontId="11" fillId="7" borderId="0" xfId="2" applyFont="1" applyFill="1" applyAlignment="1">
      <alignment horizontal="left" vertical="center" wrapText="1" indent="3"/>
    </xf>
    <xf numFmtId="0" fontId="18" fillId="7" borderId="0" xfId="2" applyFont="1" applyFill="1" applyAlignment="1">
      <alignment horizontal="left" vertical="center" wrapText="1" indent="3"/>
    </xf>
    <xf numFmtId="0" fontId="70" fillId="13" borderId="0" xfId="0" applyFont="1" applyFill="1" applyAlignment="1"/>
    <xf numFmtId="0" fontId="0" fillId="13" borderId="0" xfId="0" applyFill="1" applyAlignment="1"/>
    <xf numFmtId="0" fontId="13" fillId="0" borderId="51" xfId="2" applyFont="1" applyBorder="1" applyAlignment="1">
      <alignment vertical="center"/>
    </xf>
    <xf numFmtId="0" fontId="26" fillId="7" borderId="52" xfId="4" applyFont="1" applyFill="1" applyBorder="1" applyAlignment="1">
      <alignment horizontal="center" vertical="center"/>
    </xf>
    <xf numFmtId="0" fontId="26" fillId="7" borderId="53" xfId="4" applyFont="1" applyFill="1" applyBorder="1" applyAlignment="1">
      <alignment horizontal="center" vertical="center"/>
    </xf>
    <xf numFmtId="0" fontId="26" fillId="7" borderId="54" xfId="4" applyFont="1" applyFill="1" applyBorder="1" applyAlignment="1">
      <alignment horizontal="center" vertical="center"/>
    </xf>
    <xf numFmtId="0" fontId="13" fillId="0" borderId="55" xfId="2" applyFont="1" applyBorder="1" applyAlignment="1">
      <alignment vertical="center"/>
    </xf>
    <xf numFmtId="0" fontId="19" fillId="0" borderId="35" xfId="2" applyFont="1" applyBorder="1" applyAlignment="1">
      <alignment horizontal="left" vertical="center"/>
    </xf>
    <xf numFmtId="0" fontId="17" fillId="0" borderId="7" xfId="2" applyFont="1" applyBorder="1" applyAlignment="1">
      <alignment horizontal="left" vertical="center" wrapText="1"/>
    </xf>
    <xf numFmtId="0" fontId="3" fillId="0" borderId="7" xfId="0" applyFont="1" applyBorder="1" applyAlignment="1">
      <alignment wrapText="1"/>
    </xf>
    <xf numFmtId="0" fontId="1" fillId="2" borderId="14" xfId="2" applyFont="1" applyFill="1" applyBorder="1" applyAlignment="1">
      <alignment horizontal="left" vertical="center"/>
    </xf>
    <xf numFmtId="0" fontId="1" fillId="2" borderId="16" xfId="2"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1" fillId="2" borderId="14" xfId="2" applyFont="1" applyFill="1" applyBorder="1" applyAlignment="1">
      <alignment horizontal="left" vertical="center" wrapText="1"/>
    </xf>
    <xf numFmtId="0" fontId="1" fillId="2" borderId="16" xfId="2" applyFont="1" applyFill="1" applyBorder="1" applyAlignment="1">
      <alignment horizontal="left" vertical="center" wrapText="1"/>
    </xf>
    <xf numFmtId="0" fontId="0" fillId="0" borderId="16" xfId="0" applyBorder="1" applyAlignment="1">
      <alignment horizontal="left" vertical="center" wrapText="1"/>
    </xf>
    <xf numFmtId="0" fontId="17" fillId="0" borderId="7" xfId="2" applyFont="1" applyBorder="1" applyAlignment="1">
      <alignment vertical="center" wrapText="1"/>
    </xf>
    <xf numFmtId="0" fontId="3" fillId="0" borderId="7" xfId="0" applyFont="1" applyBorder="1" applyAlignment="1">
      <alignment vertical="center" wrapText="1"/>
    </xf>
    <xf numFmtId="0" fontId="0" fillId="0" borderId="7" xfId="0" applyBorder="1" applyAlignment="1">
      <alignment horizontal="left" vertical="center" wrapText="1"/>
    </xf>
    <xf numFmtId="0" fontId="3" fillId="0" borderId="7" xfId="0" applyFont="1" applyBorder="1" applyAlignment="1">
      <alignment horizontal="left" vertical="center" wrapText="1"/>
    </xf>
    <xf numFmtId="0" fontId="17" fillId="2" borderId="14" xfId="2" applyFont="1" applyFill="1" applyBorder="1" applyAlignment="1">
      <alignment vertical="top" wrapText="1"/>
    </xf>
    <xf numFmtId="0" fontId="1" fillId="2" borderId="16" xfId="2" applyFont="1" applyFill="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1" fillId="2" borderId="14" xfId="2"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 fillId="16" borderId="14" xfId="2" applyFont="1" applyFill="1" applyBorder="1" applyAlignment="1">
      <alignment vertical="center" wrapText="1"/>
    </xf>
    <xf numFmtId="0" fontId="1" fillId="16" borderId="16" xfId="2" applyFont="1" applyFill="1" applyBorder="1" applyAlignment="1">
      <alignment vertical="center" wrapText="1"/>
    </xf>
    <xf numFmtId="0" fontId="18" fillId="0" borderId="0" xfId="0" applyFont="1" applyAlignment="1">
      <alignment horizontal="center" vertical="center" wrapText="1"/>
    </xf>
    <xf numFmtId="0" fontId="17" fillId="0" borderId="13" xfId="2" applyFont="1" applyBorder="1" applyAlignment="1">
      <alignment horizontal="center" vertical="center" wrapText="1"/>
    </xf>
    <xf numFmtId="0" fontId="17" fillId="0" borderId="15" xfId="2" applyFont="1" applyBorder="1" applyAlignment="1">
      <alignment horizontal="center" vertical="center" wrapText="1"/>
    </xf>
    <xf numFmtId="0" fontId="48" fillId="2" borderId="19" xfId="2" applyFont="1" applyFill="1" applyBorder="1" applyAlignment="1">
      <alignment vertical="top" wrapText="1"/>
    </xf>
    <xf numFmtId="0" fontId="11" fillId="0" borderId="67"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 fillId="0" borderId="0" xfId="2" applyFont="1" applyAlignment="1">
      <alignment horizontal="left" vertical="center"/>
    </xf>
    <xf numFmtId="0" fontId="30" fillId="8" borderId="22" xfId="2" applyFont="1" applyFill="1" applyBorder="1" applyAlignment="1">
      <alignment horizontal="left" vertical="center"/>
    </xf>
    <xf numFmtId="0" fontId="30" fillId="8" borderId="23" xfId="2" applyFont="1" applyFill="1" applyBorder="1" applyAlignment="1">
      <alignment horizontal="left" vertical="center"/>
    </xf>
    <xf numFmtId="0" fontId="30" fillId="8" borderId="24" xfId="2" applyFont="1" applyFill="1" applyBorder="1" applyAlignment="1">
      <alignment horizontal="left" vertical="center"/>
    </xf>
    <xf numFmtId="0" fontId="29" fillId="3" borderId="0" xfId="2" applyFont="1" applyFill="1" applyAlignment="1">
      <alignment vertical="center"/>
    </xf>
    <xf numFmtId="0" fontId="26" fillId="7" borderId="32" xfId="4" applyFont="1" applyFill="1" applyBorder="1" applyAlignment="1">
      <alignment horizontal="center" vertical="center"/>
    </xf>
    <xf numFmtId="0" fontId="26" fillId="7" borderId="33" xfId="4" applyFont="1" applyFill="1" applyBorder="1" applyAlignment="1">
      <alignment horizontal="center" vertical="center"/>
    </xf>
    <xf numFmtId="0" fontId="26" fillId="7" borderId="34" xfId="4" applyFont="1" applyFill="1" applyBorder="1" applyAlignment="1">
      <alignment horizontal="center" vertical="center"/>
    </xf>
    <xf numFmtId="0" fontId="26" fillId="7" borderId="0" xfId="4" applyFont="1" applyFill="1" applyBorder="1" applyAlignment="1">
      <alignment horizontal="center" vertical="center"/>
    </xf>
    <xf numFmtId="0" fontId="27" fillId="7" borderId="0" xfId="2" applyFont="1" applyFill="1" applyAlignment="1">
      <alignment vertical="center"/>
    </xf>
    <xf numFmtId="0" fontId="28" fillId="7" borderId="0" xfId="2" applyFont="1" applyFill="1" applyAlignment="1">
      <alignment horizontal="left" vertical="center"/>
    </xf>
    <xf numFmtId="0" fontId="18" fillId="0" borderId="0" xfId="2" applyFont="1" applyAlignment="1">
      <alignment horizontal="left" vertical="center"/>
    </xf>
    <xf numFmtId="0" fontId="10" fillId="0" borderId="29" xfId="2" applyFont="1" applyBorder="1" applyAlignment="1" applyProtection="1">
      <alignment vertical="center"/>
      <protection locked="0"/>
    </xf>
    <xf numFmtId="0" fontId="13" fillId="0" borderId="0" xfId="2" applyFont="1" applyAlignment="1">
      <alignment vertical="center"/>
    </xf>
    <xf numFmtId="0" fontId="13" fillId="0" borderId="41" xfId="2" applyFont="1" applyBorder="1" applyAlignment="1">
      <alignment vertical="center"/>
    </xf>
    <xf numFmtId="0" fontId="38" fillId="0" borderId="0" xfId="4" applyFont="1" applyFill="1" applyBorder="1" applyAlignment="1">
      <alignment horizontal="left" vertical="center" wrapText="1"/>
    </xf>
    <xf numFmtId="0" fontId="11" fillId="7" borderId="0" xfId="6" applyFont="1" applyFill="1" applyAlignment="1">
      <alignment horizontal="left" vertical="center" wrapText="1"/>
    </xf>
    <xf numFmtId="0" fontId="11" fillId="7" borderId="0" xfId="6" applyFont="1" applyFill="1" applyAlignment="1">
      <alignment horizontal="left" vertical="top" wrapText="1" indent="3"/>
    </xf>
    <xf numFmtId="0" fontId="11" fillId="7" borderId="0" xfId="4" applyFont="1" applyFill="1" applyAlignment="1"/>
    <xf numFmtId="0" fontId="39" fillId="7" borderId="0" xfId="6" applyFont="1" applyFill="1" applyAlignment="1">
      <alignment vertical="center"/>
    </xf>
    <xf numFmtId="0" fontId="38" fillId="7" borderId="37" xfId="4" applyFont="1" applyFill="1" applyBorder="1" applyAlignment="1">
      <alignment horizontal="left" vertical="center" wrapText="1"/>
    </xf>
    <xf numFmtId="0" fontId="40" fillId="3" borderId="0" xfId="4" applyFont="1" applyFill="1" applyBorder="1" applyAlignment="1">
      <alignment horizontal="left" vertical="center" wrapText="1"/>
    </xf>
    <xf numFmtId="0" fontId="40" fillId="3" borderId="37" xfId="4" applyFont="1" applyFill="1" applyBorder="1" applyAlignment="1">
      <alignment horizontal="left" vertical="center" wrapText="1"/>
    </xf>
    <xf numFmtId="0" fontId="22" fillId="7" borderId="0" xfId="6" applyFont="1" applyFill="1" applyAlignment="1">
      <alignment vertical="center" wrapText="1"/>
    </xf>
    <xf numFmtId="0" fontId="18" fillId="7" borderId="0" xfId="6" applyFont="1" applyFill="1" applyAlignment="1">
      <alignment horizontal="left" vertical="center" wrapText="1"/>
    </xf>
    <xf numFmtId="0" fontId="25" fillId="7" borderId="0" xfId="4" applyFont="1" applyFill="1" applyAlignment="1"/>
    <xf numFmtId="0" fontId="11" fillId="7" borderId="0" xfId="6" applyFont="1" applyFill="1" applyAlignment="1">
      <alignment horizontal="left" vertical="center" wrapText="1" indent="3"/>
    </xf>
    <xf numFmtId="0" fontId="18" fillId="7" borderId="0" xfId="6" applyFont="1" applyFill="1" applyAlignment="1">
      <alignment horizontal="left" vertical="center" wrapText="1" indent="3"/>
    </xf>
    <xf numFmtId="0" fontId="13" fillId="0" borderId="29" xfId="2" applyFont="1" applyBorder="1" applyAlignment="1">
      <alignment vertical="center"/>
    </xf>
    <xf numFmtId="0" fontId="18" fillId="7" borderId="0" xfId="2" applyFont="1" applyFill="1" applyAlignment="1">
      <alignment horizontal="left" vertical="center" indent="1"/>
    </xf>
    <xf numFmtId="0" fontId="47" fillId="7" borderId="0" xfId="6" applyFont="1" applyFill="1" applyAlignment="1">
      <alignment vertical="center" wrapText="1"/>
    </xf>
    <xf numFmtId="0" fontId="18" fillId="7" borderId="0" xfId="6" applyFont="1" applyFill="1" applyAlignment="1">
      <alignment horizontal="left" vertical="center" wrapText="1" indent="2"/>
    </xf>
    <xf numFmtId="0" fontId="44" fillId="0" borderId="0" xfId="6" applyFont="1" applyAlignment="1"/>
    <xf numFmtId="0" fontId="45" fillId="7" borderId="0" xfId="6" applyFont="1" applyFill="1" applyAlignment="1">
      <alignment vertical="center"/>
    </xf>
    <xf numFmtId="0" fontId="11" fillId="0" borderId="14" xfId="1" applyFont="1" applyFill="1" applyBorder="1" applyAlignment="1">
      <alignment horizontal="left" vertical="center" wrapText="1"/>
    </xf>
    <xf numFmtId="0" fontId="11" fillId="0" borderId="17" xfId="1" applyFont="1" applyFill="1" applyBorder="1" applyAlignment="1">
      <alignment horizontal="left" vertical="center" wrapText="1"/>
    </xf>
    <xf numFmtId="0" fontId="11" fillId="0" borderId="14"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11" fillId="0" borderId="16" xfId="1" applyFont="1" applyFill="1" applyBorder="1" applyAlignment="1">
      <alignment horizontal="left" vertical="center" wrapText="1"/>
    </xf>
    <xf numFmtId="0" fontId="1" fillId="2" borderId="14" xfId="2" applyFont="1" applyFill="1" applyBorder="1" applyAlignment="1">
      <alignment horizontal="left" vertical="top" wrapText="1"/>
    </xf>
    <xf numFmtId="0" fontId="1" fillId="2" borderId="16" xfId="2" applyFont="1" applyFill="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7" xfId="0" applyBorder="1" applyAlignment="1">
      <alignment horizontal="left" vertical="center" wrapText="1"/>
    </xf>
    <xf numFmtId="0" fontId="17" fillId="0" borderId="13" xfId="2"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cellXfs>
  <cellStyles count="9">
    <cellStyle name="Comma 2" xfId="5"/>
    <cellStyle name="Explanatory Text 2" xfId="7"/>
    <cellStyle name="Hyperlink 2" xfId="3"/>
    <cellStyle name="Hyperlink 3" xfId="4"/>
    <cellStyle name="Lien hypertexte" xfId="1" builtinId="8"/>
    <cellStyle name="Milliers" xfId="8" builtinId="3"/>
    <cellStyle name="Normal" xfId="0" builtinId="0"/>
    <cellStyle name="Normal 2" xfId="2"/>
    <cellStyle name="Normal 3" xfId="6"/>
  </cellStyles>
  <dxfs count="61">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6"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alignment horizontal="general" vertical="bottom" textRotation="0" wrapText="1" indent="0" justifyLastLine="0" shrinkToFit="0" readingOrder="0"/>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tableStyleElement type="headerRow" dxfId="60"/>
      <tableStyleElement type="firstRowStripe" dxfId="59"/>
      <tableStyleElement type="secondRowStripe" dxfId="58"/>
    </tableStyle>
  </tableStyles>
  <colors>
    <mruColors>
      <color rgb="FFF7A516"/>
      <color rgb="FFFF7700"/>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112059</xdr:rowOff>
    </xdr:from>
    <xdr:to>
      <xdr:col>2</xdr:col>
      <xdr:colOff>1736679</xdr:colOff>
      <xdr:row>5</xdr:row>
      <xdr:rowOff>24409</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2559" y="112059"/>
          <a:ext cx="1736679" cy="1044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143000"/>
          <a:ext cx="13411200" cy="42901"/>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88259" y="0"/>
          <a:ext cx="22313153"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13</xdr:col>
      <xdr:colOff>5602432</xdr:colOff>
      <xdr:row>67</xdr:row>
      <xdr:rowOff>123642</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 val="Listes"/>
    </sheetNames>
    <sheetDataSet>
      <sheetData sheetId="0">
        <row r="4">
          <cell r="G4" t="str">
            <v>YYYY-MM-DD</v>
          </cell>
        </row>
      </sheetData>
      <sheetData sheetId="1">
        <row r="44">
          <cell r="E44" t="str">
            <v>XXX</v>
          </cell>
        </row>
      </sheetData>
      <sheetData sheetId="2">
        <row r="11">
          <cell r="D11" t="str">
            <v>Cells in light blue are for voluntary input</v>
          </cell>
        </row>
      </sheetData>
      <sheetData sheetId="3"/>
      <sheetData sheetId="4"/>
      <sheetData sheetId="5"/>
      <sheetData sheetId="6">
        <row r="4">
          <cell r="I4" t="str">
            <v>Yes</v>
          </cell>
        </row>
        <row r="5">
          <cell r="I5" t="str">
            <v>Partially</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tables/table1.xml><?xml version="1.0" encoding="utf-8"?>
<table xmlns="http://schemas.openxmlformats.org/spreadsheetml/2006/main" id="1" name="Companies" displayName="Companies" ref="B36:I123" totalsRowShown="0" headerRowDxfId="57" dataDxfId="56" tableBorderDxfId="55" headerRowCellStyle="Normal 2">
  <autoFilter ref="B36:I123"/>
  <tableColumns count="8">
    <tableColumn id="1" name="Nom complet de l’entreprise" dataDxfId="54"/>
    <tableColumn id="7" name="Type d’entreprise" dataDxfId="53" dataCellStyle="Normal 2"/>
    <tableColumn id="2" name="Numéro d’identifiant d’entreprise" dataDxfId="52"/>
    <tableColumn id="5" name="Secteur" dataDxfId="51" dataCellStyle="Normal 2"/>
    <tableColumn id="3" name="Matières premières (séparées par une virgule)" dataDxfId="50" dataCellStyle="Normal 2"/>
    <tableColumn id="4" name="Cotation en bourse ou site Internet de l’entreprise " dataDxfId="49"/>
    <tableColumn id="8" name="États financiers audités (ou s’ils ne sont pas disponibles, bilan, flux de trésorerie, compte de résultat)" dataDxfId="48"/>
    <tableColumn id="6" name="Rapport sur les versés au gouvernement" dataDxfId="47"/>
  </tableColumns>
  <tableStyleInfo name="EITI Table" showFirstColumn="0" showLastColumn="0" showRowStripes="1" showColumnStripes="0"/>
</table>
</file>

<file path=xl/tables/table2.xml><?xml version="1.0" encoding="utf-8"?>
<table xmlns="http://schemas.openxmlformats.org/spreadsheetml/2006/main" id="2" name="Government_agencies" displayName="Government_agencies" ref="B14:E26" totalsRowShown="0" headerRowDxfId="46" dataDxfId="45" tableBorderDxfId="44" headerRowCellStyle="Normal 2">
  <autoFilter ref="B14:E26"/>
  <tableColumns count="4">
    <tableColumn id="1" name="Nom complet de l’agence" dataDxfId="43"/>
    <tableColumn id="4" name="Types d’agence" dataDxfId="42" dataCellStyle="Normal 2"/>
    <tableColumn id="2" name="Numéro d’identifiant (le cas échéant)" dataDxfId="41"/>
    <tableColumn id="3" name="Total déclaré" dataDxfId="40"/>
  </tableColumns>
  <tableStyleInfo name="EITI Table" showFirstColumn="0" showLastColumn="0" showRowStripes="1" showColumnStripes="0"/>
</table>
</file>

<file path=xl/tables/table3.xml><?xml version="1.0" encoding="utf-8"?>
<table xmlns="http://schemas.openxmlformats.org/spreadsheetml/2006/main" id="3" name="Companies15" displayName="Companies15" ref="B126:J127" totalsRowShown="0" headerRowDxfId="39" dataDxfId="38" tableBorderDxfId="37" headerRowCellStyle="Normal 2">
  <autoFilter ref="B126:J127"/>
  <tableColumns count="9">
    <tableColumn id="1" name="Nom complet de projet" dataDxfId="36"/>
    <tableColumn id="2" name="Numéro(s) de référence d’accord juridique : contrat, licence, bail, concession,…" dataDxfId="35"/>
    <tableColumn id="3" name="Entreprises affiliées, commencer par l’opérateur" dataDxfId="34"/>
    <tableColumn id="5" name="Matières premières (une par ligne)" dataDxfId="33" dataCellStyle="Normal 2"/>
    <tableColumn id="6" name="Statut" dataDxfId="32"/>
    <tableColumn id="7" name="Production (volume)" dataDxfId="31"/>
    <tableColumn id="8" name="Unité" dataDxfId="30"/>
    <tableColumn id="9" name="Production (valeur)" dataDxfId="29" dataCellStyle="Normal 2"/>
    <tableColumn id="10" name="Devise" dataDxfId="28"/>
  </tableColumns>
  <tableStyleInfo name="EITI Table" showFirstColumn="0" showLastColumn="0" showRowStripes="1" showColumnStripes="0"/>
</table>
</file>

<file path=xl/tables/table4.xml><?xml version="1.0" encoding="utf-8"?>
<table xmlns="http://schemas.openxmlformats.org/spreadsheetml/2006/main" id="4" name="Government_revenues_table" displayName="Government_revenues_table" ref="B21:K87" totalsRowShown="0" headerRowDxfId="27" dataDxfId="26">
  <autoFilter ref="B21:K87"/>
  <tableColumns count="10">
    <tableColumn id="8" name="GFS Level 1" dataDxfId="25"/>
    <tableColumn id="9" name="GFS Level 2" dataDxfId="24"/>
    <tableColumn id="10" name="GFS Level 3" dataDxfId="23"/>
    <tableColumn id="7" name="GFS Level 4" dataDxfId="22"/>
    <tableColumn id="1" name="Classification du SFP" dataDxfId="21"/>
    <tableColumn id="11" name="Secteur" dataDxfId="20"/>
    <tableColumn id="3" name="Nom de flux de revenus" dataDxfId="19"/>
    <tableColumn id="4" name="Entité de l’État" dataDxfId="18"/>
    <tableColumn id="5" name="Valeur des revenus" dataDxfId="17"/>
    <tableColumn id="2" name="Devise" dataDxfId="16"/>
  </tableColumns>
  <tableStyleInfo name="EITI Table" showFirstColumn="0" showLastColumn="0" showRowStripes="1" showColumnStripes="0"/>
</table>
</file>

<file path=xl/tables/table5.xml><?xml version="1.0" encoding="utf-8"?>
<table xmlns="http://schemas.openxmlformats.org/spreadsheetml/2006/main" id="5" name="Table10" displayName="Table10" ref="B14:O1028" totalsRowShown="0" headerRowDxfId="15" dataDxfId="14">
  <autoFilter ref="B14:O1028"/>
  <tableColumns count="14">
    <tableColumn id="7" name="Secteur" dataDxfId="13">
      <calculatedColumnFormula>VLOOKUP(C15,[1]!Companies[#Data],3,FALSE)</calculatedColumnFormula>
    </tableColumn>
    <tableColumn id="1" name="Entreprise" dataDxfId="12"/>
    <tableColumn id="3" name="Entité de l’État" dataDxfId="11"/>
    <tableColumn id="4" name="Nom de flux de revenus" dataDxfId="10"/>
    <tableColumn id="5" name="Prélevé dans le cadre du projet (O/N)" dataDxfId="9"/>
    <tableColumn id="6" name="Déclaré par projet (O/N)" dataDxfId="8"/>
    <tableColumn id="2" name="Nom de projet" dataDxfId="7"/>
    <tableColumn id="13" name="Devise de déclaration" dataDxfId="6"/>
    <tableColumn id="14" name="Valeur des revenus" dataDxfId="5"/>
    <tableColumn id="18" name="Paiement en nature (O/N)" dataDxfId="4"/>
    <tableColumn id="8" name="Volume en nature (le cas échéant)" dataDxfId="3"/>
    <tableColumn id="9" name="Unité (le cas échéant)" dataDxfId="2"/>
    <tableColumn id="10" name="Commentaires" dataDxfId="1"/>
    <tableColumn id="11" name="L’entreprise a-t-elle fourni les assurances qualité requises pour ses divulgations ?" dataDxfId="0" dataCellStyle="Normal 3"/>
  </tableColumns>
  <tableStyleInfo name="EITI Table"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mines-rdc.cd/fr/wp-content/uploads/simple-file-list/STATISTIQUES/STATISTIQUES_MINIERES_ANNEE_2019.pdf" TargetMode="External"/><Relationship Id="rId7" Type="http://schemas.openxmlformats.org/officeDocument/2006/relationships/hyperlink" Target="http://itie-rdc.masiavuvu.fr/donnees-itie/" TargetMode="External"/><Relationship Id="rId2" Type="http://schemas.openxmlformats.org/officeDocument/2006/relationships/hyperlink" Target="https://mines-rdc.cd/fr/wp-content/uploads/simple-file-list/STATISTIQUES/STATISTIQUES_MINIERES_ANNEE_2020.pdf" TargetMode="External"/><Relationship Id="rId1" Type="http://schemas.openxmlformats.org/officeDocument/2006/relationships/hyperlink" Target="https://unstats.un.org/unsd/tradekb/Knowledgebase/50018/Harmonized-Commodity-Description-and-Coding-Systems-HS" TargetMode="External"/><Relationship Id="rId6" Type="http://schemas.openxmlformats.org/officeDocument/2006/relationships/hyperlink" Target="http://itie-rdc.masiavuvu.fr/donnees-itie/" TargetMode="External"/><Relationship Id="rId5" Type="http://schemas.openxmlformats.org/officeDocument/2006/relationships/hyperlink" Target="http://e-statmines.ctcpm.cd/valorisation/" TargetMode="External"/><Relationship Id="rId4" Type="http://schemas.openxmlformats.org/officeDocument/2006/relationships/hyperlink" Target="https://drive.google.com/file/d/11lWksITMbsuMAhrSgvzKhCOpfh0daMnI/view"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itie-rdc.masiavuvu.fr/donnees-itie/" TargetMode="External"/><Relationship Id="rId3" Type="http://schemas.openxmlformats.org/officeDocument/2006/relationships/hyperlink" Target="https://drive.google.com/file/d/11lWksITMbsuMAhrSgvzKhCOpfh0daMnI/view" TargetMode="External"/><Relationship Id="rId7" Type="http://schemas.openxmlformats.org/officeDocument/2006/relationships/hyperlink" Target="http://itie-rdc.masiavuvu.fr/donnees-itie/" TargetMode="External"/><Relationship Id="rId2" Type="http://schemas.openxmlformats.org/officeDocument/2006/relationships/hyperlink" Target="https://drive.google.com/file/d/11lWksITMbsuMAhrSgvzKhCOpfh0daMnI/view" TargetMode="External"/><Relationship Id="rId1" Type="http://schemas.openxmlformats.org/officeDocument/2006/relationships/hyperlink" Target="https://unstats.un.org/unsd/tradekb/Knowledgebase/50018/Harmonized-Commodity-Description-and-Coding-Systems-HS" TargetMode="External"/><Relationship Id="rId6" Type="http://schemas.openxmlformats.org/officeDocument/2006/relationships/hyperlink" Target="http://itie-rdc.masiavuvu.fr/donnees-itie/" TargetMode="External"/><Relationship Id="rId5" Type="http://schemas.openxmlformats.org/officeDocument/2006/relationships/hyperlink" Target="https://mines-rdc.cd/fr/wp-content/uploads/simple-file-list/STATISTIQUES/STATISTIQUES_MINIERES_ANNEE_2019.pdf" TargetMode="External"/><Relationship Id="rId4" Type="http://schemas.openxmlformats.org/officeDocument/2006/relationships/hyperlink" Target="https://mines-rdc.cd/fr/wp-content/uploads/simple-file-list/STATISTIQUES/STATISTIQUES_MINIERES_ANNEE_2020.pdf" TargetMode="External"/><Relationship Id="rId9"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s://eiti.org/files/documents/rapport_assoupli_itie_rdc_2018_2019_1er_semestre_2020_adopte.pdf" TargetMode="External"/><Relationship Id="rId13" Type="http://schemas.openxmlformats.org/officeDocument/2006/relationships/hyperlink" Target="https://drive.google.com/file/d/1uCND_8bx-1ZCMCyGdEE4QuGyoFiwQsPd/view" TargetMode="External"/><Relationship Id="rId18" Type="http://schemas.openxmlformats.org/officeDocument/2006/relationships/hyperlink" Target="https://www.mmg.com/investor-and-media-centre/" TargetMode="External"/><Relationship Id="rId3" Type="http://schemas.openxmlformats.org/officeDocument/2006/relationships/hyperlink" Target="https://eiti.org/files/documents/rapport_assoupli_itie_rdc_2018_2019_1er_semestre_2020_adopte.pdf" TargetMode="External"/><Relationship Id="rId21" Type="http://schemas.openxmlformats.org/officeDocument/2006/relationships/printerSettings" Target="../printerSettings/printerSettings11.bin"/><Relationship Id="rId7" Type="http://schemas.openxmlformats.org/officeDocument/2006/relationships/hyperlink" Target="https://eiti.org/files/documents/rapport_assoupli_itie_rdc_2018_2019_1er_semestre_2020_adopte.pdf" TargetMode="External"/><Relationship Id="rId12" Type="http://schemas.openxmlformats.org/officeDocument/2006/relationships/hyperlink" Target="https://eiti.org/files/documents/rapport_assoupli_itie_rdc_2018_2019_1er_semestre_2020_adopte.pdf" TargetMode="External"/><Relationship Id="rId17" Type="http://schemas.openxmlformats.org/officeDocument/2006/relationships/hyperlink" Target="https://en.cmoc.com/html/InvestorMedia/Performance/" TargetMode="External"/><Relationship Id="rId2" Type="http://schemas.openxmlformats.org/officeDocument/2006/relationships/hyperlink" Target="https://eiti.org/files/documents/rapport_assoupli_itie_rdc_2018_2019_1er_semestre_2020_adopte.pdf" TargetMode="External"/><Relationship Id="rId16" Type="http://schemas.openxmlformats.org/officeDocument/2006/relationships/hyperlink" Target="https://drive.google.com/file/d/1UgkO_dvmLnXtZXQEAgQRTOKOSIcsBS0-/view" TargetMode="External"/><Relationship Id="rId20" Type="http://schemas.openxmlformats.org/officeDocument/2006/relationships/hyperlink" Target="https://www.glencore.com/investors" TargetMode="External"/><Relationship Id="rId1" Type="http://schemas.openxmlformats.org/officeDocument/2006/relationships/hyperlink" Target="https://eiti.org/files/documents/rapport_assoupli_itie_rdc_2018_2019_1er_semestre_2020_adopte.pdf" TargetMode="External"/><Relationship Id="rId6" Type="http://schemas.openxmlformats.org/officeDocument/2006/relationships/hyperlink" Target="https://eiti.org/files/documents/rapport_assoupli_itie_rdc_2018_2019_1er_semestre_2020_adopte.pdf" TargetMode="External"/><Relationship Id="rId11" Type="http://schemas.openxmlformats.org/officeDocument/2006/relationships/hyperlink" Target="https://drive.google.com/file/d/1uCND_8bx-1ZCMCyGdEE4QuGyoFiwQsPd/view" TargetMode="External"/><Relationship Id="rId5" Type="http://schemas.openxmlformats.org/officeDocument/2006/relationships/hyperlink" Target="https://eiti.org/files/documents/rapport_assoupli_itie_rdc_2018_2019_1er_semestre_2020_adopte.pdf" TargetMode="External"/><Relationship Id="rId15" Type="http://schemas.openxmlformats.org/officeDocument/2006/relationships/hyperlink" Target="https://drive.google.com/file/d/1ZxdlURToPABno6EFNYVqYAKSYPYUjkrg/view" TargetMode="External"/><Relationship Id="rId10" Type="http://schemas.openxmlformats.org/officeDocument/2006/relationships/hyperlink" Target="https://eiti.org/files/documents/rapport_assoupli_itie_rdc_2018_2019_1er_semestre_2020_adopte.pdf" TargetMode="External"/><Relationship Id="rId19" Type="http://schemas.openxmlformats.org/officeDocument/2006/relationships/hyperlink" Target="https://www.gecamines.cd/rapports/EtatsFinanciers2020.html" TargetMode="External"/><Relationship Id="rId4" Type="http://schemas.openxmlformats.org/officeDocument/2006/relationships/hyperlink" Target="https://eiti.org/files/documents/rapport_assoupli_itie_rdc_2018_2019_1er_semestre_2020_adopte.pdf" TargetMode="External"/><Relationship Id="rId9" Type="http://schemas.openxmlformats.org/officeDocument/2006/relationships/hyperlink" Target="https://eiti.org/files/documents/rapport_assoupli_itie_rdc_2018_2019_1er_semestre_2020_adopte.pdf" TargetMode="External"/><Relationship Id="rId14" Type="http://schemas.openxmlformats.org/officeDocument/2006/relationships/hyperlink" Target="https://eiti.org/files/documents/rapport_assoupli_itie_rdc_2018_2019_1er_semestre_2020_adopte.pdf" TargetMode="External"/></Relationships>
</file>

<file path=xl/worksheets/_rels/sheet13.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fr.ivanhoemines.com/" TargetMode="External"/><Relationship Id="rId7" Type="http://schemas.openxmlformats.org/officeDocument/2006/relationships/table" Target="../tables/table2.xml"/><Relationship Id="rId2" Type="http://schemas.openxmlformats.org/officeDocument/2006/relationships/hyperlink" Target="https://eiti.org/summary-data-template" TargetMode="External"/><Relationship Id="rId1" Type="http://schemas.openxmlformats.org/officeDocument/2006/relationships/hyperlink" Target="mailto:data@eiti.org" TargetMode="External"/><Relationship Id="rId6" Type="http://schemas.openxmlformats.org/officeDocument/2006/relationships/table" Target="../tables/table1.xml"/><Relationship Id="rId5" Type="http://schemas.openxmlformats.org/officeDocument/2006/relationships/printerSettings" Target="../printerSettings/printerSettings12.bin"/><Relationship Id="rId4" Type="http://schemas.openxmlformats.org/officeDocument/2006/relationships/hyperlink" Target="https://fr.ivanhoemines.com/" TargetMode="Externa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13.bin"/><Relationship Id="rId2" Type="http://schemas.openxmlformats.org/officeDocument/2006/relationships/hyperlink" Target="https://eiti.org/fr/document/norme-itie-2019" TargetMode="External"/><Relationship Id="rId1" Type="http://schemas.openxmlformats.org/officeDocument/2006/relationships/hyperlink" Target="https://eiti.org/fr/document/norme-itie-2019" TargetMode="External"/><Relationship Id="rId6" Type="http://schemas.openxmlformats.org/officeDocument/2006/relationships/hyperlink" Target="https://eiti.org/fr/document/modele-donnees-resumees-iti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fr/document/modele-donnees-resumees-itie" TargetMode="External"/><Relationship Id="rId9" Type="http://schemas.openxmlformats.org/officeDocument/2006/relationships/table" Target="../tables/table4.xml"/></Relationships>
</file>

<file path=xl/worksheets/_rels/sheet15.xml.rels><?xml version="1.0" encoding="UTF-8" standalone="yes"?>
<Relationships xmlns="http://schemas.openxmlformats.org/package/2006/relationships"><Relationship Id="rId3" Type="http://schemas.openxmlformats.org/officeDocument/2006/relationships/hyperlink" Target="https://eiti.org/fr/document/modele-donnees-resumees-itie" TargetMode="External"/><Relationship Id="rId2" Type="http://schemas.openxmlformats.org/officeDocument/2006/relationships/hyperlink" Target="mailto:data@eiti.org" TargetMode="External"/><Relationship Id="rId1" Type="http://schemas.openxmlformats.org/officeDocument/2006/relationships/hyperlink" Target="https://eiti.org/fr/document/norme-itie-2019" TargetMode="External"/><Relationship Id="rId5" Type="http://schemas.openxmlformats.org/officeDocument/2006/relationships/table" Target="../tables/table5.xm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hyperlink" Target="https://drive.google.com/file/d/1PBwLjwIIJwG7kUXryoYfCug_b352-v6f/view?usp=sharing" TargetMode="External"/><Relationship Id="rId3" Type="http://schemas.openxmlformats.org/officeDocument/2006/relationships/hyperlink" Target="https://drive.google.com/open?id=1G-rfFT2qRhdZGmlB2_wBvi5n4ROErx1d" TargetMode="External"/><Relationship Id="rId7" Type="http://schemas.openxmlformats.org/officeDocument/2006/relationships/hyperlink" Target="https://drive.google.com/file/d/1PBwLjwIIJwG7kUXryoYfCug_b352-v6f/view?usp=sharing" TargetMode="External"/><Relationship Id="rId2" Type="http://schemas.openxmlformats.org/officeDocument/2006/relationships/hyperlink" Target="https://drive.google.com/open?id=1G-rfFT2qRhdZGmlB2_wBvi5n4ROErx1d" TargetMode="External"/><Relationship Id="rId1" Type="http://schemas.openxmlformats.org/officeDocument/2006/relationships/hyperlink" Target="http://e-mines.ctcpm.cd/listcontrat/ctrt/list/list_contrat" TargetMode="External"/><Relationship Id="rId6" Type="http://schemas.openxmlformats.org/officeDocument/2006/relationships/hyperlink" Target="https://drive.google.com/file/d/11lWksITMbsuMAhrSgvzKhCOpfh0daMnI/view" TargetMode="External"/><Relationship Id="rId5" Type="http://schemas.openxmlformats.org/officeDocument/2006/relationships/hyperlink" Target="https://drive.google.com/open?id=1G-rfFT2qRhdZGmlB2_wBvi5n4ROErx1d" TargetMode="External"/><Relationship Id="rId4" Type="http://schemas.openxmlformats.org/officeDocument/2006/relationships/hyperlink" Target="http://e-mines.ctcpm.cd/listcontrat/ctrt/list/list_contrat" TargetMode="External"/><Relationship Id="rId9"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s://drive.google.com/file/d/1UgkO_dvmLnXtZXQEAgQRTOKOSIcsBS0-/view" TargetMode="External"/><Relationship Id="rId2" Type="http://schemas.openxmlformats.org/officeDocument/2006/relationships/hyperlink" Target="https://drive.google.com/file/d/11lWksITMbsuMAhrSgvzKhCOpfh0daMnI/view" TargetMode="External"/><Relationship Id="rId1" Type="http://schemas.openxmlformats.org/officeDocument/2006/relationships/hyperlink" Target="http://itie-rdc.masiavuvu.fr/donnees-itie/" TargetMode="External"/><Relationship Id="rId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hyperlink" Target="https://drive.google.com/file/d/1mn8n2GXUPhhlllzizpVYgbbYdtbvudUw/view" TargetMode="External"/><Relationship Id="rId7" Type="http://schemas.openxmlformats.org/officeDocument/2006/relationships/hyperlink" Target="https://drive.google.com/file/d/11lWksITMbsuMAhrSgvzKhCOpfh0daMnI/view" TargetMode="External"/><Relationship Id="rId2" Type="http://schemas.openxmlformats.org/officeDocument/2006/relationships/hyperlink" Target="https://drive.google.com/open?id=1G-rfFT2qRhdZGmlB2_wBvi5n4ROErx1d" TargetMode="External"/><Relationship Id="rId1" Type="http://schemas.openxmlformats.org/officeDocument/2006/relationships/hyperlink" Target="https://drive.google.com/file/d/1mn8n2GXUPhhlllzizpVYgbbYdtbvudUw/view" TargetMode="External"/><Relationship Id="rId6" Type="http://schemas.openxmlformats.org/officeDocument/2006/relationships/hyperlink" Target="https://drive.google.com/file/d/1UgkO_dvmLnXtZXQEAgQRTOKOSIcsBS0-/view" TargetMode="External"/><Relationship Id="rId5" Type="http://schemas.openxmlformats.org/officeDocument/2006/relationships/hyperlink" Target="https://drive.google.com/open?id=1G-rfFT2qRhdZGmlB2_wBvi5n4ROErx1d" TargetMode="External"/><Relationship Id="rId4" Type="http://schemas.openxmlformats.org/officeDocument/2006/relationships/hyperlink" Target="https://drive.google.com/open?id=1G-rfFT2qRhdZGmlB2_wBvi5n4ROErx1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open?id=1G-rfFT2qRhdZGmlB2_wBvi5n4ROErx1d" TargetMode="External"/><Relationship Id="rId13" Type="http://schemas.openxmlformats.org/officeDocument/2006/relationships/hyperlink" Target="https://drive.google.com/file/d/1PBwLjwIIJwG7kUXryoYfCug_b352-v6f/view" TargetMode="External"/><Relationship Id="rId3" Type="http://schemas.openxmlformats.org/officeDocument/2006/relationships/hyperlink" Target="https://eiti.org/fr/document/norme-itie-2019" TargetMode="External"/><Relationship Id="rId7" Type="http://schemas.openxmlformats.org/officeDocument/2006/relationships/hyperlink" Target="https://www.itierdc.net/publications/rapports-itie-rdc-2000/rapport-itie-rdc-2018-1er-sem-2020/" TargetMode="External"/><Relationship Id="rId12" Type="http://schemas.openxmlformats.org/officeDocument/2006/relationships/hyperlink" Target="https://drive.google.com/file/d/1UgkO_dvmLnXtZXQEAgQRTOKOSIcsBS0-/view?usp=sharing" TargetMode="External"/><Relationship Id="rId17" Type="http://schemas.openxmlformats.org/officeDocument/2006/relationships/printerSettings" Target="../printerSettings/printerSettings2.bin"/><Relationship Id="rId2" Type="http://schemas.openxmlformats.org/officeDocument/2006/relationships/hyperlink" Target="https://eiti.org/fr/document/norme-itie-2019" TargetMode="External"/><Relationship Id="rId16" Type="http://schemas.openxmlformats.org/officeDocument/2006/relationships/hyperlink" Target="https://drive.google.com/file/d/1j_zuSA-WW0zcbOrn3_4KIRNxQ5shBump/" TargetMode="External"/><Relationship Id="rId1" Type="http://schemas.openxmlformats.org/officeDocument/2006/relationships/hyperlink" Target="https://fr.wikipedia.org/wiki/ISO_4217" TargetMode="External"/><Relationship Id="rId6" Type="http://schemas.openxmlformats.org/officeDocument/2006/relationships/hyperlink" Target="mailto:jj.kayembe@itierdc.org" TargetMode="External"/><Relationship Id="rId11" Type="http://schemas.openxmlformats.org/officeDocument/2006/relationships/hyperlink" Target="https://drive.google.com/file/d/1h7xCY2dbB7lbaw0cU09eNmmqUstM8SjD/view?usp=sharing" TargetMode="External"/><Relationship Id="rId5" Type="http://schemas.openxmlformats.org/officeDocument/2006/relationships/hyperlink" Target="https://drive.google.com/file/d/1xI4WUpodhRQ97dTHif9gzwAt4nMnMcP-/view?usp=sharing" TargetMode="External"/><Relationship Id="rId15" Type="http://schemas.openxmlformats.org/officeDocument/2006/relationships/hyperlink" Target="http://itie-rdc.masiavuvu.fr/donnees-itie/" TargetMode="External"/><Relationship Id="rId10" Type="http://schemas.openxmlformats.org/officeDocument/2006/relationships/hyperlink" Target="https://drive.google.com/file/d/1mn8n2GXUPhhlllzizpVYgbbYdtbvudUw/view?usp=sharing" TargetMode="External"/><Relationship Id="rId4" Type="http://schemas.openxmlformats.org/officeDocument/2006/relationships/hyperlink" Target="https://drive.google.com/file/d/11lWksITMbsuMAhrSgvzKhCOpfh0daMnI/view" TargetMode="External"/><Relationship Id="rId9" Type="http://schemas.openxmlformats.org/officeDocument/2006/relationships/hyperlink" Target="https://drive.google.com/file/d/1i2480Dsi-qiG9OC27fTg7I-0f9ufEfD3/view?usp=sharing" TargetMode="External"/><Relationship Id="rId14" Type="http://schemas.openxmlformats.org/officeDocument/2006/relationships/hyperlink" Target="https://drive.google.com/file/d/1cb6kI_X7nrcnWEMBcfxKlYQnrvadA9hw/view"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drive.google.com/file/d/11lWksITMbsuMAhrSgvzKhCOpfh0daMnI/view" TargetMode="External"/><Relationship Id="rId2" Type="http://schemas.openxmlformats.org/officeDocument/2006/relationships/hyperlink" Target="https://drive.google.com/file/d/11lWksITMbsuMAhrSgvzKhCOpfh0daMnI/view" TargetMode="External"/><Relationship Id="rId1" Type="http://schemas.openxmlformats.org/officeDocument/2006/relationships/hyperlink" Target="https://drive.google.com/file/d/11lWksITMbsuMAhrSgvzKhCOpfh0daMnI/view" TargetMode="External"/><Relationship Id="rId6" Type="http://schemas.openxmlformats.org/officeDocument/2006/relationships/printerSettings" Target="../printerSettings/printerSettings19.bin"/><Relationship Id="rId5" Type="http://schemas.openxmlformats.org/officeDocument/2006/relationships/hyperlink" Target="https://drive.google.com/file/d/11lWksITMbsuMAhrSgvzKhCOpfh0daMnI/view" TargetMode="External"/><Relationship Id="rId4" Type="http://schemas.openxmlformats.org/officeDocument/2006/relationships/hyperlink" Target="https://drive.google.com/file/d/1UgkO_dvmLnXtZXQEAgQRTOKOSIcsBS0-/view?usp=sharing"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drive.google.com/open?id=1G-rfFT2qRhdZGmlB2_wBvi5n4ROErx1d" TargetMode="External"/><Relationship Id="rId7" Type="http://schemas.openxmlformats.org/officeDocument/2006/relationships/printerSettings" Target="../printerSettings/printerSettings20.bin"/><Relationship Id="rId2" Type="http://schemas.openxmlformats.org/officeDocument/2006/relationships/hyperlink" Target="https://drive.google.com/file/d/1UgkO_dvmLnXtZXQEAgQRTOKOSIcsBS0-/view?usp=sharing" TargetMode="External"/><Relationship Id="rId1" Type="http://schemas.openxmlformats.org/officeDocument/2006/relationships/hyperlink" Target="https://drive.google.com/file/d/11lWksITMbsuMAhrSgvzKhCOpfh0daMnI/view" TargetMode="External"/><Relationship Id="rId6" Type="http://schemas.openxmlformats.org/officeDocument/2006/relationships/hyperlink" Target="https://drive.google.com/file/d/1G7M7Rn6JAz0nPdmBbDi1kTomUGIwg-Xe/view" TargetMode="External"/><Relationship Id="rId5" Type="http://schemas.openxmlformats.org/officeDocument/2006/relationships/hyperlink" Target="https://drive.google.com/open?id=1G-rfFT2qRhdZGmlB2_wBvi5n4ROErx1d" TargetMode="External"/><Relationship Id="rId4" Type="http://schemas.openxmlformats.org/officeDocument/2006/relationships/hyperlink" Target="https://drive.google.com/open?id=1G-rfFT2qRhdZGmlB2_wBvi5n4ROErx1d"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drive.google.com/open?id=1G-rfFT2qRhdZGmlB2_wBvi5n4ROErx1d" TargetMode="External"/><Relationship Id="rId7" Type="http://schemas.openxmlformats.org/officeDocument/2006/relationships/comments" Target="../comments1.xml"/><Relationship Id="rId2" Type="http://schemas.openxmlformats.org/officeDocument/2006/relationships/hyperlink" Target="https://drive.google.com/file/d/1UgkO_dvmLnXtZXQEAgQRTOKOSIcsBS0-/view?usp=sharing" TargetMode="External"/><Relationship Id="rId1" Type="http://schemas.openxmlformats.org/officeDocument/2006/relationships/hyperlink" Target="https://drive.google.com/file/d/11lWksITMbsuMAhrSgvzKhCOpfh0daMnI/view" TargetMode="External"/><Relationship Id="rId6" Type="http://schemas.openxmlformats.org/officeDocument/2006/relationships/vmlDrawing" Target="../drawings/vmlDrawing1.vml"/><Relationship Id="rId5" Type="http://schemas.openxmlformats.org/officeDocument/2006/relationships/printerSettings" Target="../printerSettings/printerSettings21.bin"/><Relationship Id="rId4" Type="http://schemas.openxmlformats.org/officeDocument/2006/relationships/hyperlink" Target="https://drive.google.com/file/d/11lWksITMbsuMAhrSgvzKhCOpfh0daMnI/view"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drive.google.com/file/d/1UgkO_dvmLnXtZXQEAgQRTOKOSIcsBS0-/view?usp=sharing" TargetMode="External"/><Relationship Id="rId13" Type="http://schemas.openxmlformats.org/officeDocument/2006/relationships/hyperlink" Target="https://drive.google.com/file/d/11lWksITMbsuMAhrSgvzKhCOpfh0daMnI/view" TargetMode="External"/><Relationship Id="rId18" Type="http://schemas.openxmlformats.org/officeDocument/2006/relationships/printerSettings" Target="../printerSettings/printerSettings22.bin"/><Relationship Id="rId3" Type="http://schemas.openxmlformats.org/officeDocument/2006/relationships/hyperlink" Target="https://drive.google.com/file/d/1UgkO_dvmLnXtZXQEAgQRTOKOSIcsBS0-/view?usp=sharing" TargetMode="External"/><Relationship Id="rId7" Type="http://schemas.openxmlformats.org/officeDocument/2006/relationships/hyperlink" Target="https://drive.google.com/file/d/11lWksITMbsuMAhrSgvzKhCOpfh0daMnI/view" TargetMode="External"/><Relationship Id="rId12" Type="http://schemas.openxmlformats.org/officeDocument/2006/relationships/hyperlink" Target="https://drive.google.com/file/d/11lWksITMbsuMAhrSgvzKhCOpfh0daMnI/view" TargetMode="External"/><Relationship Id="rId17" Type="http://schemas.openxmlformats.org/officeDocument/2006/relationships/hyperlink" Target="https://drive.google.com/file/d/1uCND_8bx-1ZCMCyGdEE4QuGyoFiwQsPd/view" TargetMode="External"/><Relationship Id="rId2" Type="http://schemas.openxmlformats.org/officeDocument/2006/relationships/hyperlink" Target="https://drive.google.com/file/d/11lWksITMbsuMAhrSgvzKhCOpfh0daMnI/view" TargetMode="External"/><Relationship Id="rId16" Type="http://schemas.openxmlformats.org/officeDocument/2006/relationships/hyperlink" Target="https://drive.google.com/drive/folders/10ImMWqcdWRE4es9Z2bt5PYjNoo_ToD0q" TargetMode="External"/><Relationship Id="rId1" Type="http://schemas.openxmlformats.org/officeDocument/2006/relationships/hyperlink" Target="https://drive.google.com/file/d/1UgkO_dvmLnXtZXQEAgQRTOKOSIcsBS0-/view?usp=sharing" TargetMode="External"/><Relationship Id="rId6" Type="http://schemas.openxmlformats.org/officeDocument/2006/relationships/hyperlink" Target="https://drive.google.com/file/d/1UgkO_dvmLnXtZXQEAgQRTOKOSIcsBS0-/view?usp=sharing" TargetMode="External"/><Relationship Id="rId11" Type="http://schemas.openxmlformats.org/officeDocument/2006/relationships/hyperlink" Target="https://drive.google.com/file/d/11lWksITMbsuMAhrSgvzKhCOpfh0daMnI/view" TargetMode="External"/><Relationship Id="rId5" Type="http://schemas.openxmlformats.org/officeDocument/2006/relationships/hyperlink" Target="https://drive.google.com/file/d/11lWksITMbsuMAhrSgvzKhCOpfh0daMnI/view" TargetMode="External"/><Relationship Id="rId15" Type="http://schemas.openxmlformats.org/officeDocument/2006/relationships/hyperlink" Target="https://drive.google.com/file/d/11lWksITMbsuMAhrSgvzKhCOpfh0daMnI/view" TargetMode="External"/><Relationship Id="rId10" Type="http://schemas.openxmlformats.org/officeDocument/2006/relationships/hyperlink" Target="https://drive.google.com/file/d/1UgkO_dvmLnXtZXQEAgQRTOKOSIcsBS0-/view?usp=sharing" TargetMode="External"/><Relationship Id="rId4" Type="http://schemas.openxmlformats.org/officeDocument/2006/relationships/hyperlink" Target="https://drive.google.com/file/d/11lWksITMbsuMAhrSgvzKhCOpfh0daMnI/view" TargetMode="External"/><Relationship Id="rId9" Type="http://schemas.openxmlformats.org/officeDocument/2006/relationships/hyperlink" Target="https://drive.google.com/file/d/11lWksITMbsuMAhrSgvzKhCOpfh0daMnI/view" TargetMode="External"/><Relationship Id="rId14" Type="http://schemas.openxmlformats.org/officeDocument/2006/relationships/hyperlink" Target="https://drive.google.com/file/d/1UgkO_dvmLnXtZXQEAgQRTOKOSIcsBS0-/view?usp=sharing"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drive.google.com/file/d/11lWksITMbsuMAhrSgvzKhCOpfh0daMnI/view" TargetMode="External"/><Relationship Id="rId7" Type="http://schemas.openxmlformats.org/officeDocument/2006/relationships/printerSettings" Target="../printerSettings/printerSettings23.bin"/><Relationship Id="rId2" Type="http://schemas.openxmlformats.org/officeDocument/2006/relationships/hyperlink" Target="https://drive.google.com/file/d/11lWksITMbsuMAhrSgvzKhCOpfh0daMnI/view" TargetMode="External"/><Relationship Id="rId1" Type="http://schemas.openxmlformats.org/officeDocument/2006/relationships/hyperlink" Target="https://drive.google.com/file/d/11lWksITMbsuMAhrSgvzKhCOpfh0daMnI/view" TargetMode="External"/><Relationship Id="rId6" Type="http://schemas.openxmlformats.org/officeDocument/2006/relationships/hyperlink" Target="https://drive.google.com/file/d/12jXRNCYQMJVd-oyh0Pnn0cst8L4UGwu0/view" TargetMode="External"/><Relationship Id="rId5" Type="http://schemas.openxmlformats.org/officeDocument/2006/relationships/hyperlink" Target="https://mines-rdc.cd/fr/wp-content/uploads/simple-file-list/decrets/Decret_Num_19__17_du_25_Nov_2019_Portant-statut_Organistion_et_Fonctionnement_de_FOMIN.pdf" TargetMode="External"/><Relationship Id="rId4" Type="http://schemas.openxmlformats.org/officeDocument/2006/relationships/hyperlink" Target="https://drive.google.com/file/d/11lWksITMbsuMAhrSgvzKhCOpfh0daMnI/view"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drive.google.com/open?id=1G-rfFT2qRhdZGmlB2_wBvi5n4ROErx1d" TargetMode="External"/><Relationship Id="rId3" Type="http://schemas.openxmlformats.org/officeDocument/2006/relationships/hyperlink" Target="https://drive.google.com/file/d/11lWksITMbsuMAhrSgvzKhCOpfh0daMnI/view" TargetMode="External"/><Relationship Id="rId7" Type="http://schemas.openxmlformats.org/officeDocument/2006/relationships/hyperlink" Target="https://drive.google.com/open?id=1G-rfFT2qRhdZGmlB2_wBvi5n4ROErx1d" TargetMode="External"/><Relationship Id="rId2" Type="http://schemas.openxmlformats.org/officeDocument/2006/relationships/hyperlink" Target="https://drive.google.com/file/d/11lWksITMbsuMAhrSgvzKhCOpfh0daMnI/view" TargetMode="External"/><Relationship Id="rId1" Type="http://schemas.openxmlformats.org/officeDocument/2006/relationships/hyperlink" Target="https://drive.google.com/open?id=1G-rfFT2qRhdZGmlB2_wBvi5n4ROErx1d" TargetMode="External"/><Relationship Id="rId6" Type="http://schemas.openxmlformats.org/officeDocument/2006/relationships/hyperlink" Target="https://drive.google.com/file/d/11lWksITMbsuMAhrSgvzKhCOpfh0daMnI/view" TargetMode="External"/><Relationship Id="rId5" Type="http://schemas.openxmlformats.org/officeDocument/2006/relationships/hyperlink" Target="https://drive.google.com/open?id=1G-rfFT2qRhdZGmlB2_wBvi5n4ROErx1d" TargetMode="External"/><Relationship Id="rId10" Type="http://schemas.openxmlformats.org/officeDocument/2006/relationships/printerSettings" Target="../printerSettings/printerSettings24.bin"/><Relationship Id="rId4" Type="http://schemas.openxmlformats.org/officeDocument/2006/relationships/hyperlink" Target="https://drive.google.com/open?id=1G-rfFT2qRhdZGmlB2_wBvi5n4ROErx1d" TargetMode="External"/><Relationship Id="rId9" Type="http://schemas.openxmlformats.org/officeDocument/2006/relationships/hyperlink" Target="https://drive.google.com/file/d/1cb6kI_X7nrcnWEMBcfxKlYQnrvadA9hw/view"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budget.gouv.cd/" TargetMode="External"/><Relationship Id="rId2" Type="http://schemas.openxmlformats.org/officeDocument/2006/relationships/hyperlink" Target="https://drive.google.com/open?id=1G-rfFT2qRhdZGmlB2_wBvi5n4ROErx1d" TargetMode="External"/><Relationship Id="rId1" Type="http://schemas.openxmlformats.org/officeDocument/2006/relationships/hyperlink" Target="https://drive.google.com/file/d/11lWksITMbsuMAhrSgvzKhCOpfh0daMnI/view" TargetMode="External"/><Relationship Id="rId6" Type="http://schemas.openxmlformats.org/officeDocument/2006/relationships/printerSettings" Target="../printerSettings/printerSettings25.bin"/><Relationship Id="rId5" Type="http://schemas.openxmlformats.org/officeDocument/2006/relationships/hyperlink" Target="https://www.budget.gouv.cd/wp-content/uploads/budget2021/loi_de_finances_de_l_exercice_2021.pdf" TargetMode="External"/><Relationship Id="rId4" Type="http://schemas.openxmlformats.org/officeDocument/2006/relationships/hyperlink" Target="http://www.leganet.cd/Legislation/JO/2011/JOS.25.07.2011.pdf"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s://drive.google.com/open?id=1G-rfFT2qRhdZGmlB2_wBvi5n4ROErx1d" TargetMode="External"/><Relationship Id="rId13" Type="http://schemas.openxmlformats.org/officeDocument/2006/relationships/vmlDrawing" Target="../drawings/vmlDrawing2.vml"/><Relationship Id="rId3" Type="http://schemas.openxmlformats.org/officeDocument/2006/relationships/hyperlink" Target="https://drive.google.com/file/d/11lWksITMbsuMAhrSgvzKhCOpfh0daMnI/view" TargetMode="External"/><Relationship Id="rId7" Type="http://schemas.openxmlformats.org/officeDocument/2006/relationships/hyperlink" Target="https://drive.google.com/open?id=1G-rfFT2qRhdZGmlB2_wBvi5n4ROErx1d" TargetMode="External"/><Relationship Id="rId12" Type="http://schemas.openxmlformats.org/officeDocument/2006/relationships/printerSettings" Target="../printerSettings/printerSettings26.bin"/><Relationship Id="rId2" Type="http://schemas.openxmlformats.org/officeDocument/2006/relationships/hyperlink" Target="https://drive.google.com/file/d/11lWksITMbsuMAhrSgvzKhCOpfh0daMnI/view" TargetMode="External"/><Relationship Id="rId1" Type="http://schemas.openxmlformats.org/officeDocument/2006/relationships/hyperlink" Target="https://drive.google.com/file/d/11lWksITMbsuMAhrSgvzKhCOpfh0daMnI/view" TargetMode="External"/><Relationship Id="rId6" Type="http://schemas.openxmlformats.org/officeDocument/2006/relationships/hyperlink" Target="https://drive.google.com/file/d/1UgkO_dvmLnXtZXQEAgQRTOKOSIcsBS0-/view?usp=sharing" TargetMode="External"/><Relationship Id="rId11" Type="http://schemas.openxmlformats.org/officeDocument/2006/relationships/hyperlink" Target="https://drive.google.com/open?id=1G-rfFT2qRhdZGmlB2_wBvi5n4ROErx1d" TargetMode="External"/><Relationship Id="rId5" Type="http://schemas.openxmlformats.org/officeDocument/2006/relationships/hyperlink" Target="https://drive.google.com/file/d/11lWksITMbsuMAhrSgvzKhCOpfh0daMnI/view" TargetMode="External"/><Relationship Id="rId10" Type="http://schemas.openxmlformats.org/officeDocument/2006/relationships/hyperlink" Target="https://drive.google.com/file/d/1UgkO_dvmLnXtZXQEAgQRTOKOSIcsBS0-/view?usp=sharing" TargetMode="External"/><Relationship Id="rId4" Type="http://schemas.openxmlformats.org/officeDocument/2006/relationships/hyperlink" Target="https://drive.google.com/file/d/11lWksITMbsuMAhrSgvzKhCOpfh0daMnI/view" TargetMode="External"/><Relationship Id="rId9" Type="http://schemas.openxmlformats.org/officeDocument/2006/relationships/hyperlink" Target="https://drive.google.com/file/d/11lWksITMbsuMAhrSgvzKhCOpfh0daMnI/view" TargetMode="External"/><Relationship Id="rId14" Type="http://schemas.openxmlformats.org/officeDocument/2006/relationships/comments" Target="../comments2.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bcc.cd/index.php?option=com_content&amp;view=article&amp;id=159&amp;Itemid=87" TargetMode="External"/><Relationship Id="rId7" Type="http://schemas.openxmlformats.org/officeDocument/2006/relationships/comments" Target="../comments3.xml"/><Relationship Id="rId2" Type="http://schemas.openxmlformats.org/officeDocument/2006/relationships/hyperlink" Target="http://www.bcc.cd/index.php?option=com_content&amp;view=article&amp;id=159&amp;Itemid=87" TargetMode="External"/><Relationship Id="rId1" Type="http://schemas.openxmlformats.org/officeDocument/2006/relationships/hyperlink" Target="https://drive.google.com/file/d/11lWksITMbsuMAhrSgvzKhCOpfh0daMnI/view" TargetMode="External"/><Relationship Id="rId6" Type="http://schemas.openxmlformats.org/officeDocument/2006/relationships/vmlDrawing" Target="../drawings/vmlDrawing3.vml"/><Relationship Id="rId5" Type="http://schemas.openxmlformats.org/officeDocument/2006/relationships/printerSettings" Target="../printerSettings/printerSettings28.bin"/><Relationship Id="rId4" Type="http://schemas.openxmlformats.org/officeDocument/2006/relationships/hyperlink" Target="https://unstats.un.org/unsd/nationalaccount/docs/SNA2008FR.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1lWksITMbsuMAhrSgvzKhCOpfh0daMnI/view" TargetMode="External"/><Relationship Id="rId13" Type="http://schemas.openxmlformats.org/officeDocument/2006/relationships/hyperlink" Target="https://mines-rdc.cd/fr/le-code-minier/" TargetMode="External"/><Relationship Id="rId3" Type="http://schemas.openxmlformats.org/officeDocument/2006/relationships/hyperlink" Target="https://drive.google.com/file/d/11lWksITMbsuMAhrSgvzKhCOpfh0daMnI/view" TargetMode="External"/><Relationship Id="rId7" Type="http://schemas.openxmlformats.org/officeDocument/2006/relationships/hyperlink" Target="https://drive.google.com/file/d/11lWksITMbsuMAhrSgvzKhCOpfh0daMnI/view" TargetMode="External"/><Relationship Id="rId12" Type="http://schemas.openxmlformats.org/officeDocument/2006/relationships/hyperlink" Target="https://drive.google.com/file/d/11lWksITMbsuMAhrSgvzKhCOpfh0daMnI/view" TargetMode="External"/><Relationship Id="rId2" Type="http://schemas.openxmlformats.org/officeDocument/2006/relationships/hyperlink" Target="https://drive.google.com/file/d/11lWksITMbsuMAhrSgvzKhCOpfh0daMnI/view" TargetMode="External"/><Relationship Id="rId1" Type="http://schemas.openxmlformats.org/officeDocument/2006/relationships/hyperlink" Target="https://drive.google.com/open?id=1G-rfFT2qRhdZGmlB2_wBvi5n4ROErx1d" TargetMode="External"/><Relationship Id="rId6" Type="http://schemas.openxmlformats.org/officeDocument/2006/relationships/hyperlink" Target="https://drive.google.com/file/d/11lWksITMbsuMAhrSgvzKhCOpfh0daMnI/view" TargetMode="External"/><Relationship Id="rId11" Type="http://schemas.openxmlformats.org/officeDocument/2006/relationships/hyperlink" Target="https://drive.google.com/file/d/11lWksITMbsuMAhrSgvzKhCOpfh0daMnI/view" TargetMode="External"/><Relationship Id="rId5" Type="http://schemas.openxmlformats.org/officeDocument/2006/relationships/hyperlink" Target="https://drive.google.com/file/d/11lWksITMbsuMAhrSgvzKhCOpfh0daMnI/view" TargetMode="External"/><Relationship Id="rId15" Type="http://schemas.openxmlformats.org/officeDocument/2006/relationships/printerSettings" Target="../printerSettings/printerSettings3.bin"/><Relationship Id="rId10" Type="http://schemas.openxmlformats.org/officeDocument/2006/relationships/hyperlink" Target="https://drive.google.com/file/d/11lWksITMbsuMAhrSgvzKhCOpfh0daMnI/view" TargetMode="External"/><Relationship Id="rId4" Type="http://schemas.openxmlformats.org/officeDocument/2006/relationships/hyperlink" Target="https://drive.google.com/open?id=1G-rfFT2qRhdZGmlB2_wBvi5n4ROErx1d" TargetMode="External"/><Relationship Id="rId9" Type="http://schemas.openxmlformats.org/officeDocument/2006/relationships/hyperlink" Target="https://drive.google.com/file/d/11lWksITMbsuMAhrSgvzKhCOpfh0daMnI/view" TargetMode="External"/><Relationship Id="rId14" Type="http://schemas.openxmlformats.org/officeDocument/2006/relationships/hyperlink" Target="https://drive.google.com/file/d/11lWksITMbsuMAhrSgvzKhCOpfh0daMnI/view"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s://medd.gouv.cd/le-titre-du-rapport-sil-faut-le-mettre-sur-le-site-est-rapport-sur-letat-de-lenvironnement-national-en-republique-democratique-du-congo-draft/" TargetMode="External"/><Relationship Id="rId2" Type="http://schemas.openxmlformats.org/officeDocument/2006/relationships/hyperlink" Target="https://drive.google.com/file/d/11lWksITMbsuMAhrSgvzKhCOpfh0daMnI/view" TargetMode="External"/><Relationship Id="rId1" Type="http://schemas.openxmlformats.org/officeDocument/2006/relationships/hyperlink" Target="https://drive.google.com/file/d/11lWksITMbsuMAhrSgvzKhCOpfh0daMnI/view" TargetMode="External"/><Relationship Id="rId4"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3" Type="http://schemas.openxmlformats.org/officeDocument/2006/relationships/hyperlink" Target="https://drive.google.com/file/d/11lWksITMbsuMAhrSgvzKhCOpfh0daMnI/view" TargetMode="External"/><Relationship Id="rId18" Type="http://schemas.openxmlformats.org/officeDocument/2006/relationships/hyperlink" Target="https://drive.google.com/file/d/11lWksITMbsuMAhrSgvzKhCOpfh0daMnI/view" TargetMode="External"/><Relationship Id="rId26" Type="http://schemas.openxmlformats.org/officeDocument/2006/relationships/hyperlink" Target="https://drive.google.com/open?id=1G-rfFT2qRhdZGmlB2_wBvi5n4ROErx1d" TargetMode="External"/><Relationship Id="rId3" Type="http://schemas.openxmlformats.org/officeDocument/2006/relationships/hyperlink" Target="https://drive.google.com/open?id=1G-rfFT2qRhdZGmlB2_wBvi5n4ROErx1d" TargetMode="External"/><Relationship Id="rId21" Type="http://schemas.openxmlformats.org/officeDocument/2006/relationships/hyperlink" Target="https://drive.google.com/open?id=1G-rfFT2qRhdZGmlB2_wBvi5n4ROErx1d" TargetMode="External"/><Relationship Id="rId34" Type="http://schemas.openxmlformats.org/officeDocument/2006/relationships/hyperlink" Target="https://drive.google.com/open?id=1G-rfFT2qRhdZGmlB2_wBvi5n4ROErx1d" TargetMode="External"/><Relationship Id="rId7" Type="http://schemas.openxmlformats.org/officeDocument/2006/relationships/hyperlink" Target="https://drive.google.com/file/d/1h7xCY2dbB7lbaw0cU09eNmmqUstM8SjD/view" TargetMode="External"/><Relationship Id="rId12" Type="http://schemas.openxmlformats.org/officeDocument/2006/relationships/hyperlink" Target="https://drive.google.com/open?id=1G-rfFT2qRhdZGmlB2_wBvi5n4ROErx1d" TargetMode="External"/><Relationship Id="rId17" Type="http://schemas.openxmlformats.org/officeDocument/2006/relationships/hyperlink" Target="https://drive.google.com/open?id=1G-rfFT2qRhdZGmlB2_wBvi5n4ROErx1d" TargetMode="External"/><Relationship Id="rId25" Type="http://schemas.openxmlformats.org/officeDocument/2006/relationships/hyperlink" Target="https://drive.google.com/file/d/11lWksITMbsuMAhrSgvzKhCOpfh0daMnI/view" TargetMode="External"/><Relationship Id="rId33" Type="http://schemas.openxmlformats.org/officeDocument/2006/relationships/hyperlink" Target="https://drive.google.com/open?id=1G-rfFT2qRhdZGmlB2_wBvi5n4ROErx1d" TargetMode="External"/><Relationship Id="rId2" Type="http://schemas.openxmlformats.org/officeDocument/2006/relationships/hyperlink" Target="https://drive.google.com/file/d/11lWksITMbsuMAhrSgvzKhCOpfh0daMnI/view" TargetMode="External"/><Relationship Id="rId16" Type="http://schemas.openxmlformats.org/officeDocument/2006/relationships/hyperlink" Target="https://drive.google.com/file/d/1h7xCY2dbB7lbaw0cU09eNmmqUstM8SjD/view" TargetMode="External"/><Relationship Id="rId20" Type="http://schemas.openxmlformats.org/officeDocument/2006/relationships/hyperlink" Target="https://drive.google.com/file/d/11lWksITMbsuMAhrSgvzKhCOpfh0daMnI/view" TargetMode="External"/><Relationship Id="rId29" Type="http://schemas.openxmlformats.org/officeDocument/2006/relationships/hyperlink" Target="https://drive.google.com/file/d/11lWksITMbsuMAhrSgvzKhCOpfh0daMnI/view" TargetMode="External"/><Relationship Id="rId1" Type="http://schemas.openxmlformats.org/officeDocument/2006/relationships/hyperlink" Target="https://drive.google.com/open?id=1G-rfFT2qRhdZGmlB2_wBvi5n4ROErx1d" TargetMode="External"/><Relationship Id="rId6" Type="http://schemas.openxmlformats.org/officeDocument/2006/relationships/hyperlink" Target="https://drive.google.com/file/d/11lWksITMbsuMAhrSgvzKhCOpfh0daMnI/view" TargetMode="External"/><Relationship Id="rId11" Type="http://schemas.openxmlformats.org/officeDocument/2006/relationships/hyperlink" Target="https://drive.google.com/file/d/11lWksITMbsuMAhrSgvzKhCOpfh0daMnI/view" TargetMode="External"/><Relationship Id="rId24" Type="http://schemas.openxmlformats.org/officeDocument/2006/relationships/hyperlink" Target="https://drive.google.com/file/d/11lWksITMbsuMAhrSgvzKhCOpfh0daMnI/view" TargetMode="External"/><Relationship Id="rId32" Type="http://schemas.openxmlformats.org/officeDocument/2006/relationships/hyperlink" Target="https://drive.google.com/open?id=1G-rfFT2qRhdZGmlB2_wBvi5n4ROErx1d" TargetMode="External"/><Relationship Id="rId5" Type="http://schemas.openxmlformats.org/officeDocument/2006/relationships/hyperlink" Target="https://drive.google.com/open?id=1G-rfFT2qRhdZGmlB2_wBvi5n4ROErx1d" TargetMode="External"/><Relationship Id="rId15" Type="http://schemas.openxmlformats.org/officeDocument/2006/relationships/hyperlink" Target="https://drive.google.com/file/d/11lWksITMbsuMAhrSgvzKhCOpfh0daMnI/view" TargetMode="External"/><Relationship Id="rId23" Type="http://schemas.openxmlformats.org/officeDocument/2006/relationships/hyperlink" Target="https://drive.google.com/open?id=1G-rfFT2qRhdZGmlB2_wBvi5n4ROErx1d" TargetMode="External"/><Relationship Id="rId28" Type="http://schemas.openxmlformats.org/officeDocument/2006/relationships/hyperlink" Target="https://drive.google.com/open?id=1G-rfFT2qRhdZGmlB2_wBvi5n4ROErx1d" TargetMode="External"/><Relationship Id="rId36" Type="http://schemas.openxmlformats.org/officeDocument/2006/relationships/printerSettings" Target="../printerSettings/printerSettings4.bin"/><Relationship Id="rId10" Type="http://schemas.openxmlformats.org/officeDocument/2006/relationships/hyperlink" Target="https://drive.google.com/open?id=1G-rfFT2qRhdZGmlB2_wBvi5n4ROErx1d" TargetMode="External"/><Relationship Id="rId19" Type="http://schemas.openxmlformats.org/officeDocument/2006/relationships/hyperlink" Target="https://drive.google.com/open?id=1G-rfFT2qRhdZGmlB2_wBvi5n4ROErx1d" TargetMode="External"/><Relationship Id="rId31" Type="http://schemas.openxmlformats.org/officeDocument/2006/relationships/hyperlink" Target="https://drive.google.com/file/d/11lWksITMbsuMAhrSgvzKhCOpfh0daMnI/view" TargetMode="External"/><Relationship Id="rId4" Type="http://schemas.openxmlformats.org/officeDocument/2006/relationships/hyperlink" Target="https://drive.google.com/file/d/11lWksITMbsuMAhrSgvzKhCOpfh0daMnI/view" TargetMode="External"/><Relationship Id="rId9" Type="http://schemas.openxmlformats.org/officeDocument/2006/relationships/hyperlink" Target="https://drive.google.com/file/d/11lWksITMbsuMAhrSgvzKhCOpfh0daMnI/view" TargetMode="External"/><Relationship Id="rId14" Type="http://schemas.openxmlformats.org/officeDocument/2006/relationships/hyperlink" Target="https://drive.google.com/open?id=1G-rfFT2qRhdZGmlB2_wBvi5n4ROErx1d" TargetMode="External"/><Relationship Id="rId22" Type="http://schemas.openxmlformats.org/officeDocument/2006/relationships/hyperlink" Target="https://drive.google.com/file/d/11lWksITMbsuMAhrSgvzKhCOpfh0daMnI/view" TargetMode="External"/><Relationship Id="rId27" Type="http://schemas.openxmlformats.org/officeDocument/2006/relationships/hyperlink" Target="https://drive.google.com/file/d/11lWksITMbsuMAhrSgvzKhCOpfh0daMnI/view" TargetMode="External"/><Relationship Id="rId30" Type="http://schemas.openxmlformats.org/officeDocument/2006/relationships/hyperlink" Target="https://drive.google.com/open?id=1G-rfFT2qRhdZGmlB2_wBvi5n4ROErx1d" TargetMode="External"/><Relationship Id="rId35" Type="http://schemas.openxmlformats.org/officeDocument/2006/relationships/hyperlink" Target="https://drive.google.com/file/d/11lWksITMbsuMAhrSgvzKhCOpfh0daMnI/view" TargetMode="External"/><Relationship Id="rId8" Type="http://schemas.openxmlformats.org/officeDocument/2006/relationships/hyperlink" Target="https://drive.google.com/open?id=1G-rfFT2qRhdZGmlB2_wBvi5n4ROErx1d"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itierdc.net/carte-de-la-rdc-cliquable/registre-petrolier/" TargetMode="External"/><Relationship Id="rId7" Type="http://schemas.openxmlformats.org/officeDocument/2006/relationships/hyperlink" Target="https://cami.cd/wp-content/uploads/2021/07/REGISTRE-DES-DROITS-MINIERS-ET-DE-CARRIERES-VALIDES_JUILLET2021.pdf" TargetMode="External"/><Relationship Id="rId2" Type="http://schemas.openxmlformats.org/officeDocument/2006/relationships/hyperlink" Target="https://www.itierdc.net/registre-minier/" TargetMode="External"/><Relationship Id="rId1" Type="http://schemas.openxmlformats.org/officeDocument/2006/relationships/hyperlink" Target="https://www.itierdc.net/registre-minier/" TargetMode="External"/><Relationship Id="rId6" Type="http://schemas.openxmlformats.org/officeDocument/2006/relationships/hyperlink" Target="https://cami.cd/wp-content/uploads/2021/07/REGISTRE-DES-DROITS-MINIERS-ET-DE-CARRIERES-VALIDES_JUILLET2021.pdf" TargetMode="External"/><Relationship Id="rId5" Type="http://schemas.openxmlformats.org/officeDocument/2006/relationships/hyperlink" Target="https://cami.cd/wp-content/uploads/2021/07/REGISTRE-DES-DROITS-MINIERS-ET-DE-CARRIERES-VALIDES_JUILLET2021.pdf" TargetMode="External"/><Relationship Id="rId4" Type="http://schemas.openxmlformats.org/officeDocument/2006/relationships/hyperlink" Target="https://www.itierdc.net/carte-de-la-rdc-cliquable/registre-petroli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e-mines.ctcpm.cd/listcontrat/ctrt/list/list_contrat" TargetMode="External"/><Relationship Id="rId13" Type="http://schemas.openxmlformats.org/officeDocument/2006/relationships/hyperlink" Target="https://drive.google.com/file/d/1F0ottUNot6m-ImElqbwGcmmHMGEP6G6d/view" TargetMode="External"/><Relationship Id="rId18" Type="http://schemas.openxmlformats.org/officeDocument/2006/relationships/printerSettings" Target="../printerSettings/printerSettings6.bin"/><Relationship Id="rId3" Type="http://schemas.openxmlformats.org/officeDocument/2006/relationships/hyperlink" Target="http://e-mines.ctcpm.cd/listcontrat/ctrt/list/list_contrat" TargetMode="External"/><Relationship Id="rId7" Type="http://schemas.openxmlformats.org/officeDocument/2006/relationships/hyperlink" Target="https://www.itierdc.net/carte-de-la-rdc-cliquable/contrats-miniers/" TargetMode="External"/><Relationship Id="rId12" Type="http://schemas.openxmlformats.org/officeDocument/2006/relationships/hyperlink" Target="http://e-mines.ctcpm.cd/listcontrat/ctrt/list/list_contrat" TargetMode="External"/><Relationship Id="rId17" Type="http://schemas.openxmlformats.org/officeDocument/2006/relationships/hyperlink" Target="https://www.mines-rdc.cd/fr/wp-content/uploads/Code%20minier/J.O._n%C2%B0_spe%C3%ACcial_du_28_mars_2018_CODE_MINIER%20DE%20LA%20RDC.PDF" TargetMode="External"/><Relationship Id="rId2" Type="http://schemas.openxmlformats.org/officeDocument/2006/relationships/hyperlink" Target="https://hydrocarbures.gouv.cd/?-Contrats-" TargetMode="External"/><Relationship Id="rId16" Type="http://schemas.openxmlformats.org/officeDocument/2006/relationships/hyperlink" Target="http://ctcpm.cd/site/wp-content/uploads/simple-file-list/decrets/Decret_n_011_26_du_20_05_2011_portant_obligation_de_publier_tout_contrat_ayant_pour_objet_les_ressources_naturelles.pdf" TargetMode="External"/><Relationship Id="rId1" Type="http://schemas.openxmlformats.org/officeDocument/2006/relationships/hyperlink" Target="http://mines-rdc.cd/resourcecontracts/search/group?page=3" TargetMode="External"/><Relationship Id="rId6" Type="http://schemas.openxmlformats.org/officeDocument/2006/relationships/hyperlink" Target="https://www.hydrocarbures.gouv.cd/?-Contrats-" TargetMode="External"/><Relationship Id="rId11" Type="http://schemas.openxmlformats.org/officeDocument/2006/relationships/hyperlink" Target="https://www.hydrocarbures.gouv.cd/?-Contrats-" TargetMode="External"/><Relationship Id="rId5" Type="http://schemas.openxmlformats.org/officeDocument/2006/relationships/hyperlink" Target="https://drive.google.com/open?id=1G-rfFT2qRhdZGmlB2_wBvi5n4ROErx1d" TargetMode="External"/><Relationship Id="rId15" Type="http://schemas.openxmlformats.org/officeDocument/2006/relationships/hyperlink" Target="http://mines-rdc.cd/resourcecontracts/search/group?page=3" TargetMode="External"/><Relationship Id="rId10" Type="http://schemas.openxmlformats.org/officeDocument/2006/relationships/hyperlink" Target="https://drive.google.com/file/d/1F0ottUNot6m-ImElqbwGcmmHMGEP6G6d/view" TargetMode="External"/><Relationship Id="rId4" Type="http://schemas.openxmlformats.org/officeDocument/2006/relationships/hyperlink" Target="https://drive.google.com/file/d/11lWksITMbsuMAhrSgvzKhCOpfh0daMnI/view" TargetMode="External"/><Relationship Id="rId9" Type="http://schemas.openxmlformats.org/officeDocument/2006/relationships/hyperlink" Target="https://drive.google.com/open?id=1G-rfFT2qRhdZGmlB2_wBvi5n4ROErx1d" TargetMode="External"/><Relationship Id="rId14" Type="http://schemas.openxmlformats.org/officeDocument/2006/relationships/hyperlink" Target="https://www.hydrocarbures.gouv.cd/?-Contrat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drive.google.com/file/d/11lWksITMbsuMAhrSgvzKhCOpfh0daMnI/view" TargetMode="External"/><Relationship Id="rId18" Type="http://schemas.openxmlformats.org/officeDocument/2006/relationships/hyperlink" Target="https://drive.google.com/file/d/11lWksITMbsuMAhrSgvzKhCOpfh0daMnI/view" TargetMode="External"/><Relationship Id="rId26" Type="http://schemas.openxmlformats.org/officeDocument/2006/relationships/hyperlink" Target="https://drive.google.com/open?id=1G-rfFT2qRhdZGmlB2_wBvi5n4ROErx1d" TargetMode="External"/><Relationship Id="rId3" Type="http://schemas.openxmlformats.org/officeDocument/2006/relationships/hyperlink" Target="https://drive.google.com/file/d/11lWksITMbsuMAhrSgvzKhCOpfh0daMnI/view" TargetMode="External"/><Relationship Id="rId21" Type="http://schemas.openxmlformats.org/officeDocument/2006/relationships/hyperlink" Target="https://drive.google.com/open?id=1G-rfFT2qRhdZGmlB2_wBvi5n4ROErx1d" TargetMode="External"/><Relationship Id="rId7" Type="http://schemas.openxmlformats.org/officeDocument/2006/relationships/hyperlink" Target="https://drive.google.com/file/d/11lWksITMbsuMAhrSgvzKhCOpfh0daMnI/view" TargetMode="External"/><Relationship Id="rId12" Type="http://schemas.openxmlformats.org/officeDocument/2006/relationships/hyperlink" Target="https://drive.google.com/file/d/1mn8n2GXUPhhlllzizpVYgbbYdtbvudUw/view" TargetMode="External"/><Relationship Id="rId17" Type="http://schemas.openxmlformats.org/officeDocument/2006/relationships/hyperlink" Target="http://itie-rdc.masiavuvu.fr/donnees-itie/" TargetMode="External"/><Relationship Id="rId25" Type="http://schemas.openxmlformats.org/officeDocument/2006/relationships/hyperlink" Target="https://drive.google.com/open?id=1G-rfFT2qRhdZGmlB2_wBvi5n4ROErx1d" TargetMode="External"/><Relationship Id="rId33" Type="http://schemas.openxmlformats.org/officeDocument/2006/relationships/printerSettings" Target="../printerSettings/printerSettings7.bin"/><Relationship Id="rId2" Type="http://schemas.openxmlformats.org/officeDocument/2006/relationships/hyperlink" Target="https://drive.google.com/file/d/11lWksITMbsuMAhrSgvzKhCOpfh0daMnI/view" TargetMode="External"/><Relationship Id="rId16" Type="http://schemas.openxmlformats.org/officeDocument/2006/relationships/hyperlink" Target="https://drive.google.com/file/d/1mn8n2GXUPhhlllzizpVYgbbYdtbvudUw/view" TargetMode="External"/><Relationship Id="rId20" Type="http://schemas.openxmlformats.org/officeDocument/2006/relationships/hyperlink" Target="https://drive.google.com/open?id=1G-rfFT2qRhdZGmlB2_wBvi5n4ROErx1d" TargetMode="External"/><Relationship Id="rId29" Type="http://schemas.openxmlformats.org/officeDocument/2006/relationships/hyperlink" Target="http://itie-rdc.masiavuvu.fr/donnees-itie/" TargetMode="External"/><Relationship Id="rId1" Type="http://schemas.openxmlformats.org/officeDocument/2006/relationships/hyperlink" Target="https://drive.google.com/file/d/1mn8n2GXUPhhlllzizpVYgbbYdtbvudUw/view" TargetMode="External"/><Relationship Id="rId6" Type="http://schemas.openxmlformats.org/officeDocument/2006/relationships/hyperlink" Target="https://drive.google.com/file/d/1mn8n2GXUPhhlllzizpVYgbbYdtbvudUw/view" TargetMode="External"/><Relationship Id="rId11" Type="http://schemas.openxmlformats.org/officeDocument/2006/relationships/hyperlink" Target="https://drive.google.com/file/d/11lWksITMbsuMAhrSgvzKhCOpfh0daMnI/view" TargetMode="External"/><Relationship Id="rId24" Type="http://schemas.openxmlformats.org/officeDocument/2006/relationships/hyperlink" Target="https://drive.google.com/open?id=1G-rfFT2qRhdZGmlB2_wBvi5n4ROErx1d" TargetMode="External"/><Relationship Id="rId32" Type="http://schemas.openxmlformats.org/officeDocument/2006/relationships/hyperlink" Target="http://congomines.org/system/attachments/assets/000/001/550/original/J.O._n%C2%B0_sp%C3%A9cial_du_12_juin_2018_REGLEMENT_MINIER__Textes_coordonn%C3%A9s.pdf?1553851275" TargetMode="External"/><Relationship Id="rId5" Type="http://schemas.openxmlformats.org/officeDocument/2006/relationships/hyperlink" Target="https://drive.google.com/file/d/11lWksITMbsuMAhrSgvzKhCOpfh0daMnI/view" TargetMode="External"/><Relationship Id="rId15" Type="http://schemas.openxmlformats.org/officeDocument/2006/relationships/hyperlink" Target="https://drive.google.com/file/d/11lWksITMbsuMAhrSgvzKhCOpfh0daMnI/view" TargetMode="External"/><Relationship Id="rId23" Type="http://schemas.openxmlformats.org/officeDocument/2006/relationships/hyperlink" Target="https://drive.google.com/open?id=1G-rfFT2qRhdZGmlB2_wBvi5n4ROErx1d" TargetMode="External"/><Relationship Id="rId28" Type="http://schemas.openxmlformats.org/officeDocument/2006/relationships/hyperlink" Target="http://itie-rdc.masiavuvu.fr/donnees-itie/" TargetMode="External"/><Relationship Id="rId10" Type="http://schemas.openxmlformats.org/officeDocument/2006/relationships/hyperlink" Target="https://drive.google.com/file/d/1mn8n2GXUPhhlllzizpVYgbbYdtbvudUw/view" TargetMode="External"/><Relationship Id="rId19" Type="http://schemas.openxmlformats.org/officeDocument/2006/relationships/hyperlink" Target="http://itie-rdc.masiavuvu.fr/donnees-itie/" TargetMode="External"/><Relationship Id="rId31" Type="http://schemas.openxmlformats.org/officeDocument/2006/relationships/hyperlink" Target="https://www.mines-rdc.cd/fr/wp-content/uploads/Code%20minier/J.O._n%C2%B0_spe%C3%ACcial_du_28_mars_2018_CODE_MINIER%20DE%20LA%20RDC.PDF" TargetMode="External"/><Relationship Id="rId4" Type="http://schemas.openxmlformats.org/officeDocument/2006/relationships/hyperlink" Target="https://drive.google.com/file/d/1mn8n2GXUPhhlllzizpVYgbbYdtbvudUw/view" TargetMode="External"/><Relationship Id="rId9" Type="http://schemas.openxmlformats.org/officeDocument/2006/relationships/hyperlink" Target="https://drive.google.com/file/d/11lWksITMbsuMAhrSgvzKhCOpfh0daMnI/view" TargetMode="External"/><Relationship Id="rId14" Type="http://schemas.openxmlformats.org/officeDocument/2006/relationships/hyperlink" Target="https://drive.google.com/file/d/1mn8n2GXUPhhlllzizpVYgbbYdtbvudUw/view" TargetMode="External"/><Relationship Id="rId22" Type="http://schemas.openxmlformats.org/officeDocument/2006/relationships/hyperlink" Target="https://drive.google.com/open?id=1G-rfFT2qRhdZGmlB2_wBvi5n4ROErx1d" TargetMode="External"/><Relationship Id="rId27" Type="http://schemas.openxmlformats.org/officeDocument/2006/relationships/hyperlink" Target="https://drive.google.com/file/d/1UgkO_dvmLnXtZXQEAgQRTOKOSIcsBS0-/view" TargetMode="External"/><Relationship Id="rId30" Type="http://schemas.openxmlformats.org/officeDocument/2006/relationships/hyperlink" Target="https://mines-rdc.cd/fr/les-proprietaire-reels" TargetMode="External"/><Relationship Id="rId8" Type="http://schemas.openxmlformats.org/officeDocument/2006/relationships/hyperlink" Target="https://drive.google.com/file/d/1mn8n2GXUPhhlllzizpVYgbbYdtbvudUw/view"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drive.google.com/open?id=1G-rfFT2qRhdZGmlB2_wBvi5n4ROErx1d" TargetMode="External"/><Relationship Id="rId13" Type="http://schemas.openxmlformats.org/officeDocument/2006/relationships/hyperlink" Target="https://drive.google.com/open?id=1G-rfFT2qRhdZGmlB2_wBvi5n4ROErx1d" TargetMode="External"/><Relationship Id="rId18" Type="http://schemas.openxmlformats.org/officeDocument/2006/relationships/hyperlink" Target="https://www.itierdc.net/publications/rapports-itie-rdc-2000/rapport-itie-rdc-2018-1er-sem-2020/" TargetMode="External"/><Relationship Id="rId3" Type="http://schemas.openxmlformats.org/officeDocument/2006/relationships/hyperlink" Target="https://drive.google.com/file/d/1i2480Dsi-qiG9OC27fTg7I-0f9ufEfD3/view?usp=sharing" TargetMode="External"/><Relationship Id="rId21" Type="http://schemas.openxmlformats.org/officeDocument/2006/relationships/printerSettings" Target="../printerSettings/printerSettings8.bin"/><Relationship Id="rId7" Type="http://schemas.openxmlformats.org/officeDocument/2006/relationships/hyperlink" Target="https://drive.google.com/open?id=1G-rfFT2qRhdZGmlB2_wBvi5n4ROErx1d" TargetMode="External"/><Relationship Id="rId12" Type="http://schemas.openxmlformats.org/officeDocument/2006/relationships/hyperlink" Target="https://drive.google.com/open?id=1G-rfFT2qRhdZGmlB2_wBvi5n4ROErx1d" TargetMode="External"/><Relationship Id="rId17" Type="http://schemas.openxmlformats.org/officeDocument/2006/relationships/hyperlink" Target="https://drive.google.com/file/d/1i2480Dsi-qiG9OC27fTg7I-0f9ufEfD3/view?usp=sharing" TargetMode="External"/><Relationship Id="rId2" Type="http://schemas.openxmlformats.org/officeDocument/2006/relationships/hyperlink" Target="https://drive.google.com/file/d/1i2480Dsi-qiG9OC27fTg7I-0f9ufEfD3/view?usp=sharing" TargetMode="External"/><Relationship Id="rId16" Type="http://schemas.openxmlformats.org/officeDocument/2006/relationships/hyperlink" Target="https://drive.google.com/open?id=1G-rfFT2qRhdZGmlB2_wBvi5n4ROErx1d" TargetMode="External"/><Relationship Id="rId20" Type="http://schemas.openxmlformats.org/officeDocument/2006/relationships/hyperlink" Target="https://drive.google.com/file/d/1i2480Dsi-qiG9OC27fTg7I-0f9ufEfD3/view?usp=sharing" TargetMode="External"/><Relationship Id="rId1" Type="http://schemas.openxmlformats.org/officeDocument/2006/relationships/hyperlink" Target="https://drive.google.com/file/d/11lWksITMbsuMAhrSgvzKhCOpfh0daMnI/view" TargetMode="External"/><Relationship Id="rId6" Type="http://schemas.openxmlformats.org/officeDocument/2006/relationships/hyperlink" Target="https://drive.google.com/open?id=1G-rfFT2qRhdZGmlB2_wBvi5n4ROErx1d" TargetMode="External"/><Relationship Id="rId11" Type="http://schemas.openxmlformats.org/officeDocument/2006/relationships/hyperlink" Target="https://drive.google.com/open?id=1G-rfFT2qRhdZGmlB2_wBvi5n4ROErx1d" TargetMode="External"/><Relationship Id="rId5" Type="http://schemas.openxmlformats.org/officeDocument/2006/relationships/hyperlink" Target="https://drive.google.com/open?id=1G-rfFT2qRhdZGmlB2_wBvi5n4ROErx1d" TargetMode="External"/><Relationship Id="rId15" Type="http://schemas.openxmlformats.org/officeDocument/2006/relationships/hyperlink" Target="https://drive.google.com/open?id=1G-rfFT2qRhdZGmlB2_wBvi5n4ROErx1d" TargetMode="External"/><Relationship Id="rId10" Type="http://schemas.openxmlformats.org/officeDocument/2006/relationships/hyperlink" Target="https://drive.google.com/open?id=1G-rfFT2qRhdZGmlB2_wBvi5n4ROErx1d" TargetMode="External"/><Relationship Id="rId19" Type="http://schemas.openxmlformats.org/officeDocument/2006/relationships/hyperlink" Target="https://drive.google.com/file/d/1i2480Dsi-qiG9OC27fTg7I-0f9ufEfD3/view?usp=sharing" TargetMode="External"/><Relationship Id="rId4" Type="http://schemas.openxmlformats.org/officeDocument/2006/relationships/hyperlink" Target="https://drive.google.com/open?id=1G-rfFT2qRhdZGmlB2_wBvi5n4ROErx1d" TargetMode="External"/><Relationship Id="rId9" Type="http://schemas.openxmlformats.org/officeDocument/2006/relationships/hyperlink" Target="https://drive.google.com/open?id=1G-rfFT2qRhdZGmlB2_wBvi5n4ROErx1d" TargetMode="External"/><Relationship Id="rId14" Type="http://schemas.openxmlformats.org/officeDocument/2006/relationships/hyperlink" Target="https://drive.google.com/open?id=1G-rfFT2qRhdZGmlB2_wBvi5n4ROErx1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drive.google.com/file/d/11lWksITMbsuMAhrSgvzKhCOpfh0daMnI/view" TargetMode="External"/><Relationship Id="rId2" Type="http://schemas.openxmlformats.org/officeDocument/2006/relationships/hyperlink" Target="https://drive.google.com/open?id=1G-rfFT2qRhdZGmlB2_wBvi5n4ROErx1d" TargetMode="External"/><Relationship Id="rId1" Type="http://schemas.openxmlformats.org/officeDocument/2006/relationships/hyperlink" Target="https://drive.google.com/file/d/11lWksITMbsuMAhrSgvzKhCOpfh0daMnI/view" TargetMode="External"/><Relationship Id="rId4" Type="http://schemas.openxmlformats.org/officeDocument/2006/relationships/hyperlink" Target="https://drive.google.com/file/d/11lWksITMbsuMAhrSgvzKhCOpfh0daMnI/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45"/>
  <sheetViews>
    <sheetView showGridLines="0" zoomScale="90" zoomScaleNormal="90" zoomScalePageLayoutView="130" workbookViewId="0">
      <selection activeCell="C20" sqref="C20:E20"/>
    </sheetView>
  </sheetViews>
  <sheetFormatPr baseColWidth="10" defaultColWidth="4" defaultRowHeight="24" customHeight="1" x14ac:dyDescent="0.3"/>
  <cols>
    <col min="1" max="1" width="4" style="5"/>
    <col min="2" max="2" width="4" style="5" hidden="1" customWidth="1"/>
    <col min="3" max="3" width="76.5" style="5" customWidth="1"/>
    <col min="4" max="4" width="2.8984375" style="5" customWidth="1"/>
    <col min="5" max="5" width="56" style="5" customWidth="1"/>
    <col min="6" max="6" width="2.8984375" style="5" customWidth="1"/>
    <col min="7" max="7" width="37.69921875" style="5" customWidth="1"/>
    <col min="8" max="16384" width="4" style="5"/>
  </cols>
  <sheetData>
    <row r="1" spans="2:7" ht="25.5" customHeight="1" x14ac:dyDescent="0.3">
      <c r="B1" s="239"/>
      <c r="C1" s="176"/>
      <c r="D1" s="239"/>
      <c r="E1" s="239"/>
      <c r="F1" s="239"/>
      <c r="G1" s="239"/>
    </row>
    <row r="2" spans="2:7" ht="15" x14ac:dyDescent="0.3">
      <c r="B2" s="239"/>
      <c r="C2" s="239"/>
      <c r="D2" s="239"/>
      <c r="E2" s="239"/>
      <c r="F2" s="239"/>
      <c r="G2" s="239"/>
    </row>
    <row r="3" spans="2:7" ht="15" x14ac:dyDescent="0.3">
      <c r="B3" s="239"/>
      <c r="C3" s="239"/>
      <c r="D3" s="239"/>
      <c r="E3" s="257"/>
      <c r="F3" s="239"/>
      <c r="G3" s="257"/>
    </row>
    <row r="4" spans="2:7" ht="15" x14ac:dyDescent="0.3">
      <c r="B4" s="239"/>
      <c r="C4" s="239"/>
      <c r="D4" s="239"/>
      <c r="E4" s="257" t="s">
        <v>0</v>
      </c>
      <c r="F4" s="239"/>
      <c r="G4" s="372">
        <v>44514</v>
      </c>
    </row>
    <row r="5" spans="2:7" ht="15" x14ac:dyDescent="0.3">
      <c r="B5" s="239"/>
      <c r="C5" s="239"/>
      <c r="D5" s="239"/>
      <c r="E5" s="257" t="s">
        <v>1</v>
      </c>
      <c r="F5" s="239"/>
      <c r="G5" s="302" t="s">
        <v>2</v>
      </c>
    </row>
    <row r="6" spans="2:7" ht="3.75" customHeight="1" x14ac:dyDescent="0.3">
      <c r="B6" s="239"/>
      <c r="C6" s="239"/>
      <c r="D6" s="239"/>
      <c r="E6" s="239"/>
      <c r="F6" s="239"/>
      <c r="G6" s="239"/>
    </row>
    <row r="7" spans="2:7" ht="3.75" customHeight="1" x14ac:dyDescent="0.3">
      <c r="B7" s="239"/>
      <c r="C7" s="239"/>
      <c r="D7" s="239"/>
      <c r="E7" s="239"/>
      <c r="F7" s="239"/>
      <c r="G7" s="239"/>
    </row>
    <row r="8" spans="2:7" ht="15" x14ac:dyDescent="0.3">
      <c r="B8" s="239"/>
      <c r="C8" s="239"/>
      <c r="D8" s="239"/>
      <c r="E8" s="239"/>
      <c r="F8" s="239"/>
      <c r="G8" s="239"/>
    </row>
    <row r="9" spans="2:7" ht="15" x14ac:dyDescent="0.3">
      <c r="B9" s="239"/>
      <c r="C9" s="245"/>
      <c r="D9" s="246"/>
      <c r="E9" s="246"/>
      <c r="F9" s="261"/>
      <c r="G9" s="261"/>
    </row>
    <row r="10" spans="2:7" ht="72" x14ac:dyDescent="0.3">
      <c r="B10" s="239"/>
      <c r="C10" s="347" t="s">
        <v>3</v>
      </c>
      <c r="D10" s="260"/>
      <c r="E10" s="260"/>
      <c r="F10" s="261"/>
      <c r="G10" s="261"/>
    </row>
    <row r="11" spans="2:7" ht="17.399999999999999" x14ac:dyDescent="0.3">
      <c r="B11" s="239"/>
      <c r="C11" s="247" t="s">
        <v>4</v>
      </c>
      <c r="D11" s="248"/>
      <c r="E11" s="248"/>
      <c r="F11" s="261"/>
      <c r="G11" s="261"/>
    </row>
    <row r="12" spans="2:7" ht="15" x14ac:dyDescent="0.3">
      <c r="B12" s="239"/>
      <c r="C12" s="245"/>
      <c r="D12" s="246"/>
      <c r="E12" s="246"/>
      <c r="F12" s="261"/>
      <c r="G12" s="261"/>
    </row>
    <row r="13" spans="2:7" ht="15" x14ac:dyDescent="0.3">
      <c r="B13" s="239"/>
      <c r="C13" s="249" t="s">
        <v>5</v>
      </c>
      <c r="D13" s="246"/>
      <c r="E13" s="246"/>
      <c r="F13" s="261"/>
      <c r="G13" s="261"/>
    </row>
    <row r="14" spans="2:7" ht="15" x14ac:dyDescent="0.3">
      <c r="B14" s="239"/>
      <c r="C14" s="521"/>
      <c r="D14" s="521"/>
      <c r="E14" s="521"/>
      <c r="F14" s="261"/>
      <c r="G14" s="261"/>
    </row>
    <row r="15" spans="2:7" ht="15" x14ac:dyDescent="0.3">
      <c r="B15" s="239"/>
      <c r="C15" s="255"/>
      <c r="D15" s="255"/>
      <c r="E15" s="255"/>
      <c r="F15" s="261"/>
      <c r="G15" s="261"/>
    </row>
    <row r="16" spans="2:7" ht="15" x14ac:dyDescent="0.3">
      <c r="B16" s="239"/>
      <c r="C16" s="250" t="s">
        <v>6</v>
      </c>
      <c r="D16" s="251"/>
      <c r="E16" s="251"/>
      <c r="F16" s="261"/>
      <c r="G16" s="261"/>
    </row>
    <row r="17" spans="1:7" ht="15" x14ac:dyDescent="0.3">
      <c r="A17" s="239"/>
      <c r="B17" s="239"/>
      <c r="C17" s="252" t="s">
        <v>7</v>
      </c>
      <c r="D17" s="251"/>
      <c r="E17" s="251"/>
      <c r="F17" s="261"/>
      <c r="G17" s="261"/>
    </row>
    <row r="18" spans="1:7" ht="15" x14ac:dyDescent="0.3">
      <c r="A18" s="239"/>
      <c r="B18" s="239"/>
      <c r="C18" s="252" t="s">
        <v>8</v>
      </c>
      <c r="D18" s="251"/>
      <c r="E18" s="251"/>
      <c r="F18" s="261"/>
      <c r="G18" s="261"/>
    </row>
    <row r="19" spans="1:7" ht="29.1" customHeight="1" x14ac:dyDescent="0.35">
      <c r="A19" s="239"/>
      <c r="B19" s="239"/>
      <c r="C19" s="522" t="s">
        <v>9</v>
      </c>
      <c r="D19" s="522"/>
      <c r="E19" s="522"/>
      <c r="F19" s="261"/>
      <c r="G19" s="261"/>
    </row>
    <row r="20" spans="1:7" ht="32.25" customHeight="1" x14ac:dyDescent="0.35">
      <c r="A20" s="239"/>
      <c r="B20" s="239"/>
      <c r="C20" s="522" t="s">
        <v>10</v>
      </c>
      <c r="D20" s="522"/>
      <c r="E20" s="522"/>
      <c r="F20" s="261"/>
      <c r="G20" s="261"/>
    </row>
    <row r="21" spans="1:7" ht="6.75" customHeight="1" x14ac:dyDescent="0.3">
      <c r="A21" s="239"/>
      <c r="B21" s="239"/>
      <c r="C21" s="251"/>
      <c r="D21" s="251"/>
      <c r="E21" s="251"/>
      <c r="F21" s="261"/>
      <c r="G21" s="261"/>
    </row>
    <row r="22" spans="1:7" ht="15" x14ac:dyDescent="0.3">
      <c r="A22" s="239"/>
      <c r="B22" s="239"/>
      <c r="C22" s="250" t="s">
        <v>11</v>
      </c>
      <c r="D22" s="252"/>
      <c r="E22" s="252"/>
      <c r="F22" s="261"/>
      <c r="G22" s="261"/>
    </row>
    <row r="23" spans="1:7" ht="9.75" customHeight="1" x14ac:dyDescent="0.3">
      <c r="A23" s="239"/>
      <c r="B23" s="239"/>
      <c r="C23" s="253"/>
      <c r="D23" s="253"/>
      <c r="E23" s="253"/>
      <c r="F23" s="261"/>
      <c r="G23" s="261"/>
    </row>
    <row r="24" spans="1:7" ht="15" x14ac:dyDescent="0.35">
      <c r="A24" s="239"/>
      <c r="B24" s="239"/>
      <c r="C24" s="523" t="s">
        <v>12</v>
      </c>
      <c r="D24" s="523"/>
      <c r="E24" s="523"/>
      <c r="F24" s="523"/>
      <c r="G24" s="523"/>
    </row>
    <row r="25" spans="1:7" s="116" customFormat="1" ht="15" x14ac:dyDescent="0.35">
      <c r="A25" s="373"/>
      <c r="B25" s="373"/>
      <c r="C25" s="177"/>
      <c r="D25" s="177"/>
      <c r="E25" s="178"/>
      <c r="F25" s="373"/>
      <c r="G25" s="373"/>
    </row>
    <row r="26" spans="1:7" ht="30" x14ac:dyDescent="0.3">
      <c r="A26" s="239"/>
      <c r="B26" s="239"/>
      <c r="C26" s="115" t="s">
        <v>13</v>
      </c>
      <c r="D26" s="239"/>
      <c r="E26" s="179" t="s">
        <v>14</v>
      </c>
      <c r="F26" s="239"/>
      <c r="G26" s="118" t="s">
        <v>15</v>
      </c>
    </row>
    <row r="27" spans="1:7" ht="15" x14ac:dyDescent="0.35">
      <c r="A27" s="239"/>
      <c r="B27" s="239"/>
      <c r="C27" s="259" t="s">
        <v>16</v>
      </c>
      <c r="D27" s="177"/>
      <c r="E27" s="258"/>
      <c r="F27" s="373"/>
      <c r="G27" s="373"/>
    </row>
    <row r="28" spans="1:7" ht="15" x14ac:dyDescent="0.3">
      <c r="A28" s="239"/>
      <c r="B28" s="239"/>
      <c r="C28" s="239"/>
      <c r="D28" s="239"/>
      <c r="E28" s="239"/>
      <c r="F28" s="239"/>
      <c r="G28" s="239"/>
    </row>
    <row r="29" spans="1:7" ht="15.75" customHeight="1" x14ac:dyDescent="0.3">
      <c r="A29" s="239"/>
      <c r="B29" s="239"/>
      <c r="C29" s="180" t="s">
        <v>17</v>
      </c>
      <c r="D29" s="181"/>
      <c r="E29" s="182" t="s">
        <v>18</v>
      </c>
      <c r="F29" s="183"/>
      <c r="G29" s="254" t="s">
        <v>19</v>
      </c>
    </row>
    <row r="30" spans="1:7" ht="43.5" customHeight="1" x14ac:dyDescent="0.3">
      <c r="A30" s="239"/>
      <c r="B30" s="239"/>
      <c r="C30" s="184" t="s">
        <v>20</v>
      </c>
      <c r="D30" s="181"/>
      <c r="E30" s="185" t="s">
        <v>21</v>
      </c>
      <c r="F30" s="186"/>
      <c r="G30" s="187" t="s">
        <v>22</v>
      </c>
    </row>
    <row r="31" spans="1:7" ht="42" customHeight="1" x14ac:dyDescent="0.3">
      <c r="A31" s="239"/>
      <c r="B31" s="239"/>
      <c r="C31" s="184" t="s">
        <v>23</v>
      </c>
      <c r="D31" s="181"/>
      <c r="E31" s="188" t="s">
        <v>24</v>
      </c>
      <c r="F31" s="186"/>
      <c r="G31" s="187" t="s">
        <v>25</v>
      </c>
    </row>
    <row r="32" spans="1:7" ht="24" customHeight="1" x14ac:dyDescent="0.3">
      <c r="A32" s="239"/>
      <c r="B32" s="239"/>
      <c r="C32" s="184" t="s">
        <v>26</v>
      </c>
      <c r="D32" s="181"/>
      <c r="E32" s="185" t="s">
        <v>27</v>
      </c>
      <c r="F32" s="186"/>
      <c r="G32" s="187"/>
    </row>
    <row r="33" spans="1:7" ht="48" customHeight="1" x14ac:dyDescent="0.3">
      <c r="A33" s="239"/>
      <c r="B33" s="239"/>
      <c r="C33" s="189" t="s">
        <v>28</v>
      </c>
      <c r="D33" s="181"/>
      <c r="E33" s="190" t="s">
        <v>29</v>
      </c>
      <c r="F33" s="191"/>
      <c r="G33" s="192"/>
    </row>
    <row r="34" spans="1:7" ht="12" customHeight="1" x14ac:dyDescent="0.3">
      <c r="A34" s="239"/>
      <c r="B34" s="239"/>
      <c r="C34" s="239"/>
      <c r="D34" s="239"/>
      <c r="E34" s="239"/>
      <c r="F34" s="239"/>
      <c r="G34" s="239"/>
    </row>
    <row r="35" spans="1:7" ht="15" x14ac:dyDescent="0.3">
      <c r="A35" s="239"/>
      <c r="B35" s="239"/>
      <c r="C35" s="207"/>
      <c r="D35" s="207"/>
      <c r="E35" s="207"/>
      <c r="F35" s="207"/>
      <c r="G35" s="239"/>
    </row>
    <row r="36" spans="1:7" ht="15" x14ac:dyDescent="0.3">
      <c r="A36" s="239"/>
      <c r="B36" s="239"/>
      <c r="C36" s="199" t="s">
        <v>30</v>
      </c>
      <c r="D36" s="193"/>
      <c r="E36" s="194"/>
      <c r="F36" s="193"/>
      <c r="G36" s="193"/>
    </row>
    <row r="37" spans="1:7" ht="15" x14ac:dyDescent="0.3">
      <c r="A37" s="239"/>
      <c r="B37" s="239"/>
      <c r="C37" s="520" t="s">
        <v>31</v>
      </c>
      <c r="D37" s="520"/>
      <c r="E37" s="520"/>
      <c r="F37" s="520"/>
      <c r="G37" s="520"/>
    </row>
    <row r="38" spans="1:7" ht="15" x14ac:dyDescent="0.3">
      <c r="A38" s="239"/>
      <c r="B38" s="74" t="s">
        <v>32</v>
      </c>
      <c r="C38" s="200" t="s">
        <v>33</v>
      </c>
      <c r="D38" s="74"/>
      <c r="E38" s="148"/>
      <c r="F38" s="74"/>
      <c r="G38" s="149"/>
    </row>
    <row r="39" spans="1:7" ht="15" x14ac:dyDescent="0.3">
      <c r="A39" s="239"/>
      <c r="B39" s="239"/>
      <c r="C39" s="239"/>
      <c r="D39" s="239"/>
      <c r="E39" s="239"/>
      <c r="F39" s="239"/>
      <c r="G39" s="239"/>
    </row>
    <row r="40" spans="1:7" ht="15" x14ac:dyDescent="0.3">
      <c r="A40" s="239"/>
      <c r="B40" s="239"/>
      <c r="C40" s="239"/>
      <c r="D40" s="239"/>
      <c r="E40" s="239"/>
      <c r="F40" s="239"/>
      <c r="G40" s="239"/>
    </row>
    <row r="41" spans="1:7" ht="15" x14ac:dyDescent="0.3">
      <c r="A41" s="239"/>
      <c r="B41" s="239"/>
      <c r="C41" s="239"/>
      <c r="D41" s="239"/>
      <c r="E41" s="239"/>
      <c r="F41" s="239"/>
      <c r="G41" s="239"/>
    </row>
    <row r="42" spans="1:7" ht="15" x14ac:dyDescent="0.3">
      <c r="A42" s="239"/>
      <c r="B42" s="239"/>
      <c r="C42" s="239"/>
      <c r="D42" s="239"/>
      <c r="E42" s="239"/>
      <c r="F42" s="239"/>
      <c r="G42" s="239"/>
    </row>
    <row r="43" spans="1:7" ht="15" x14ac:dyDescent="0.3">
      <c r="A43" s="239"/>
      <c r="B43" s="239"/>
      <c r="C43" s="239"/>
      <c r="D43" s="239"/>
      <c r="E43" s="239"/>
      <c r="F43" s="239"/>
      <c r="G43" s="239"/>
    </row>
    <row r="44" spans="1:7" ht="15" x14ac:dyDescent="0.3">
      <c r="A44" s="239"/>
      <c r="B44" s="239"/>
      <c r="C44" s="239"/>
      <c r="D44" s="239"/>
      <c r="E44" s="239"/>
      <c r="F44" s="239"/>
      <c r="G44" s="239"/>
    </row>
    <row r="45" spans="1:7" ht="24" customHeight="1" x14ac:dyDescent="0.3">
      <c r="A45" s="239"/>
      <c r="B45" s="239"/>
      <c r="C45" s="239"/>
      <c r="D45" s="239"/>
      <c r="E45" s="239"/>
      <c r="F45" s="239"/>
      <c r="G45" s="239"/>
    </row>
  </sheetData>
  <mergeCells count="5">
    <mergeCell ref="C37:G37"/>
    <mergeCell ref="C14:E14"/>
    <mergeCell ref="C19:E19"/>
    <mergeCell ref="C20:E20"/>
    <mergeCell ref="C24:G24"/>
  </mergeCells>
  <pageMargins left="0.23622047244094491" right="0.23622047244094491"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7A516"/>
    <pageSetUpPr fitToPage="1"/>
  </sheetPr>
  <dimension ref="A1:T56"/>
  <sheetViews>
    <sheetView topLeftCell="C13" zoomScaleNormal="100" workbookViewId="0">
      <selection activeCell="J17" sqref="J17"/>
    </sheetView>
  </sheetViews>
  <sheetFormatPr baseColWidth="10" defaultColWidth="10.5" defaultRowHeight="16.2" x14ac:dyDescent="0.35"/>
  <cols>
    <col min="1" max="1" width="15.8984375" style="221" customWidth="1"/>
    <col min="2" max="2" width="45" style="221" bestFit="1" customWidth="1"/>
    <col min="3" max="3" width="3.69921875" style="221" customWidth="1"/>
    <col min="4" max="4" width="34.8984375" style="221" customWidth="1"/>
    <col min="5" max="5" width="3" style="221" customWidth="1"/>
    <col min="6" max="6" width="29.5" style="221" customWidth="1"/>
    <col min="7" max="7" width="3" style="221" customWidth="1"/>
    <col min="8" max="8" width="48.69921875" style="221" customWidth="1"/>
    <col min="9" max="9" width="3" style="221" customWidth="1"/>
    <col min="10" max="10" width="55.796875" style="221" customWidth="1"/>
    <col min="11" max="11" width="39.5" style="422" customWidth="1"/>
    <col min="12" max="12" width="3" style="221" customWidth="1"/>
    <col min="13" max="13" width="39.5" style="221" customWidth="1"/>
    <col min="14" max="14" width="3" style="221" customWidth="1"/>
    <col min="15" max="15" width="39.5" style="221" customWidth="1"/>
    <col min="16" max="16" width="3" style="221" customWidth="1"/>
    <col min="17" max="17" width="39.5" style="221" customWidth="1"/>
    <col min="18" max="18" width="3" style="221" customWidth="1"/>
    <col min="19" max="19" width="39.5" style="221" customWidth="1"/>
    <col min="20" max="20" width="3" style="221" customWidth="1"/>
    <col min="21" max="16384" width="10.5" style="221"/>
  </cols>
  <sheetData>
    <row r="1" spans="1:20" ht="24.6" x14ac:dyDescent="0.4">
      <c r="A1" s="213" t="s">
        <v>384</v>
      </c>
    </row>
    <row r="3" spans="1:20" s="122" customFormat="1" ht="64.8" x14ac:dyDescent="0.3">
      <c r="B3" s="278" t="s">
        <v>134</v>
      </c>
      <c r="D3" s="265" t="s">
        <v>135</v>
      </c>
      <c r="E3" s="266"/>
      <c r="F3" s="265" t="s">
        <v>136</v>
      </c>
      <c r="G3" s="266"/>
      <c r="H3" s="265" t="s">
        <v>137</v>
      </c>
      <c r="I3" s="264"/>
      <c r="J3" s="267" t="s">
        <v>138</v>
      </c>
      <c r="K3" s="396" t="s">
        <v>139</v>
      </c>
      <c r="L3" s="276"/>
      <c r="M3" s="277" t="s">
        <v>140</v>
      </c>
      <c r="N3" s="276"/>
      <c r="O3" s="277" t="s">
        <v>141</v>
      </c>
      <c r="P3" s="276"/>
      <c r="Q3" s="277" t="s">
        <v>142</v>
      </c>
      <c r="R3" s="276"/>
      <c r="S3" s="277" t="s">
        <v>143</v>
      </c>
      <c r="T3" s="276"/>
    </row>
    <row r="4" spans="1:20" s="2" customFormat="1" ht="18.600000000000001" x14ac:dyDescent="0.3">
      <c r="B4" s="3"/>
      <c r="D4" s="3"/>
      <c r="F4" s="3"/>
      <c r="H4" s="3"/>
      <c r="J4" s="4"/>
      <c r="K4" s="425"/>
      <c r="M4" s="4"/>
      <c r="O4" s="4"/>
      <c r="Q4" s="4"/>
      <c r="S4" s="4"/>
    </row>
    <row r="5" spans="1:20" s="18" customFormat="1" ht="30" x14ac:dyDescent="0.3">
      <c r="A5" s="25" t="s">
        <v>176</v>
      </c>
      <c r="B5" s="197" t="s">
        <v>385</v>
      </c>
      <c r="D5" s="332" t="s">
        <v>72</v>
      </c>
      <c r="F5" s="26"/>
      <c r="H5" s="26"/>
      <c r="J5" s="242"/>
      <c r="K5" s="427"/>
    </row>
    <row r="6" spans="1:20" s="2" customFormat="1" ht="18.600000000000001" x14ac:dyDescent="0.3">
      <c r="B6" s="3"/>
      <c r="D6" s="3"/>
      <c r="F6" s="3"/>
      <c r="H6" s="3"/>
      <c r="J6" s="4"/>
      <c r="K6" s="425"/>
      <c r="M6" s="4"/>
      <c r="O6" s="4"/>
      <c r="Q6" s="4"/>
      <c r="S6" s="4"/>
    </row>
    <row r="7" spans="1:20" s="18" customFormat="1" ht="360" x14ac:dyDescent="0.3">
      <c r="A7" s="25" t="s">
        <v>386</v>
      </c>
      <c r="B7" s="197" t="s">
        <v>387</v>
      </c>
      <c r="D7" s="338" t="s">
        <v>175</v>
      </c>
      <c r="E7" s="19"/>
      <c r="F7" s="20"/>
      <c r="G7" s="19"/>
      <c r="H7" s="20"/>
      <c r="I7" s="19"/>
      <c r="J7" s="233"/>
      <c r="K7" s="428" t="s">
        <v>1153</v>
      </c>
      <c r="M7" s="234"/>
      <c r="O7" s="234"/>
      <c r="Q7" s="234"/>
      <c r="S7" s="234"/>
    </row>
    <row r="8" spans="1:20" s="2" customFormat="1" ht="18.600000000000001" x14ac:dyDescent="0.3">
      <c r="B8" s="3"/>
      <c r="D8" s="3"/>
      <c r="F8" s="3"/>
      <c r="H8" s="3"/>
      <c r="J8" s="4"/>
      <c r="K8" s="425"/>
      <c r="M8" s="4"/>
    </row>
    <row r="9" spans="1:20" s="239" customFormat="1" ht="15" x14ac:dyDescent="0.3">
      <c r="A9" s="235"/>
      <c r="B9" s="16" t="s">
        <v>388</v>
      </c>
      <c r="C9" s="236"/>
      <c r="D9" s="243"/>
      <c r="E9" s="236"/>
      <c r="F9" s="243"/>
      <c r="G9" s="237"/>
      <c r="H9" s="243"/>
      <c r="I9" s="237"/>
      <c r="J9" s="244"/>
      <c r="K9" s="426"/>
      <c r="L9" s="238"/>
      <c r="M9" s="244"/>
      <c r="N9" s="238"/>
      <c r="O9" s="244"/>
      <c r="P9" s="238"/>
      <c r="Q9" s="244"/>
      <c r="R9" s="238"/>
      <c r="S9" s="244"/>
      <c r="T9" s="238"/>
    </row>
    <row r="10" spans="1:20" s="239" customFormat="1" ht="409.6" x14ac:dyDescent="0.3">
      <c r="A10" s="224"/>
      <c r="B10" s="14" t="s">
        <v>389</v>
      </c>
      <c r="C10" s="225"/>
      <c r="D10" s="7" t="s">
        <v>147</v>
      </c>
      <c r="E10" s="225"/>
      <c r="F10" s="285" t="s">
        <v>68</v>
      </c>
      <c r="G10" s="240"/>
      <c r="H10" s="72" t="s">
        <v>390</v>
      </c>
      <c r="I10" s="240"/>
      <c r="J10" s="519" t="s">
        <v>1272</v>
      </c>
      <c r="K10" s="490" t="s">
        <v>1154</v>
      </c>
      <c r="L10" s="2"/>
      <c r="M10" s="234"/>
      <c r="N10" s="2"/>
      <c r="O10" s="234"/>
      <c r="P10" s="2"/>
      <c r="Q10" s="234"/>
      <c r="R10" s="2"/>
      <c r="S10" s="234"/>
      <c r="T10" s="2"/>
    </row>
    <row r="11" spans="1:20" s="488" customFormat="1" ht="31.2" x14ac:dyDescent="0.3">
      <c r="A11" s="224"/>
      <c r="B11" s="14"/>
      <c r="C11" s="225"/>
      <c r="D11" s="7"/>
      <c r="E11" s="225"/>
      <c r="F11" s="285" t="s">
        <v>1271</v>
      </c>
      <c r="G11" s="240"/>
      <c r="H11" s="72"/>
      <c r="I11" s="240"/>
      <c r="J11" s="491"/>
      <c r="K11" s="490"/>
      <c r="L11" s="2"/>
      <c r="M11" s="234"/>
      <c r="N11" s="2"/>
      <c r="O11" s="234"/>
      <c r="P11" s="2"/>
      <c r="Q11" s="234"/>
      <c r="R11" s="2"/>
      <c r="S11" s="234"/>
      <c r="T11" s="2"/>
    </row>
    <row r="12" spans="1:20" s="239" customFormat="1" ht="62.4" x14ac:dyDescent="0.3">
      <c r="A12" s="224"/>
      <c r="B12" s="14"/>
      <c r="C12" s="225"/>
      <c r="D12" s="316" t="s">
        <v>150</v>
      </c>
      <c r="E12" s="225"/>
      <c r="F12" s="285" t="s">
        <v>391</v>
      </c>
      <c r="G12" s="240"/>
      <c r="H12" s="72" t="s">
        <v>392</v>
      </c>
      <c r="I12" s="240"/>
      <c r="J12" s="330"/>
      <c r="K12" s="426"/>
      <c r="L12" s="2"/>
      <c r="M12" s="234"/>
      <c r="N12" s="2"/>
      <c r="O12" s="234"/>
      <c r="P12" s="2"/>
      <c r="Q12" s="234"/>
      <c r="R12" s="2"/>
      <c r="S12" s="234"/>
      <c r="T12" s="2"/>
    </row>
    <row r="13" spans="1:20" s="239" customFormat="1" ht="62.4" x14ac:dyDescent="0.3">
      <c r="A13" s="224"/>
      <c r="B13" s="14"/>
      <c r="C13" s="225"/>
      <c r="D13" s="316" t="s">
        <v>150</v>
      </c>
      <c r="E13" s="225"/>
      <c r="F13" s="285" t="s">
        <v>393</v>
      </c>
      <c r="G13" s="240"/>
      <c r="H13" s="72" t="s">
        <v>392</v>
      </c>
      <c r="I13" s="240"/>
      <c r="J13" s="330"/>
      <c r="K13" s="426"/>
      <c r="L13" s="2"/>
      <c r="M13" s="234"/>
      <c r="N13" s="2"/>
      <c r="O13" s="234"/>
      <c r="P13" s="2"/>
      <c r="Q13" s="234"/>
      <c r="R13" s="2"/>
      <c r="S13" s="234"/>
      <c r="T13" s="2"/>
    </row>
    <row r="14" spans="1:20" s="239" customFormat="1" ht="62.4" x14ac:dyDescent="0.3">
      <c r="A14" s="224"/>
      <c r="B14" s="14"/>
      <c r="C14" s="225"/>
      <c r="D14" s="316" t="s">
        <v>150</v>
      </c>
      <c r="E14" s="225"/>
      <c r="F14" s="285" t="s">
        <v>394</v>
      </c>
      <c r="G14" s="240"/>
      <c r="H14" s="72" t="s">
        <v>392</v>
      </c>
      <c r="I14" s="240"/>
      <c r="J14" s="330"/>
      <c r="K14" s="426"/>
      <c r="L14" s="2"/>
      <c r="M14" s="234"/>
      <c r="N14" s="2"/>
      <c r="O14" s="234"/>
      <c r="P14" s="2"/>
      <c r="Q14" s="234"/>
      <c r="R14" s="2"/>
      <c r="S14" s="234"/>
      <c r="T14" s="2"/>
    </row>
    <row r="15" spans="1:20" s="239" customFormat="1" ht="60" x14ac:dyDescent="0.3">
      <c r="A15" s="224"/>
      <c r="B15" s="14" t="s">
        <v>395</v>
      </c>
      <c r="C15" s="492"/>
      <c r="D15" s="316" t="s">
        <v>147</v>
      </c>
      <c r="E15" s="225"/>
      <c r="F15" s="285" t="s">
        <v>83</v>
      </c>
      <c r="G15" s="493"/>
      <c r="H15" s="72"/>
      <c r="I15" s="240"/>
      <c r="J15" s="333" t="s">
        <v>396</v>
      </c>
      <c r="K15" s="428"/>
      <c r="L15" s="18"/>
      <c r="M15" s="234"/>
      <c r="N15" s="18"/>
      <c r="O15" s="234"/>
      <c r="P15" s="18"/>
      <c r="Q15" s="234"/>
      <c r="R15" s="18"/>
      <c r="S15" s="234"/>
      <c r="T15" s="18"/>
    </row>
    <row r="16" spans="1:20" s="488" customFormat="1" ht="45" x14ac:dyDescent="0.3">
      <c r="A16" s="224"/>
      <c r="B16" s="11" t="s">
        <v>565</v>
      </c>
      <c r="C16" s="112"/>
      <c r="D16" s="473">
        <v>0</v>
      </c>
      <c r="E16" s="474"/>
      <c r="F16" s="475" t="s">
        <v>401</v>
      </c>
      <c r="G16" s="474"/>
      <c r="H16" s="72" t="s">
        <v>1266</v>
      </c>
      <c r="I16" s="493"/>
      <c r="J16" s="333"/>
      <c r="K16" s="428"/>
      <c r="L16" s="18"/>
      <c r="M16" s="234"/>
      <c r="N16" s="18"/>
      <c r="O16" s="234"/>
      <c r="P16" s="18"/>
      <c r="Q16" s="234"/>
      <c r="R16" s="18"/>
      <c r="S16" s="234"/>
      <c r="T16" s="18"/>
    </row>
    <row r="17" spans="1:20" s="239" customFormat="1" ht="45" x14ac:dyDescent="0.35">
      <c r="A17" s="224"/>
      <c r="B17" s="11" t="s">
        <v>565</v>
      </c>
      <c r="C17" s="112"/>
      <c r="D17" s="473">
        <v>5320094</v>
      </c>
      <c r="E17" s="474"/>
      <c r="F17" s="475" t="s">
        <v>398</v>
      </c>
      <c r="G17" s="474"/>
      <c r="H17" s="72" t="s">
        <v>1266</v>
      </c>
      <c r="I17" s="221"/>
      <c r="J17" s="330"/>
      <c r="K17" s="426"/>
      <c r="L17" s="2"/>
      <c r="M17" s="234"/>
      <c r="N17" s="2"/>
      <c r="O17" s="234"/>
      <c r="P17" s="2"/>
      <c r="Q17" s="234"/>
      <c r="R17" s="2"/>
      <c r="S17" s="234"/>
      <c r="T17" s="2"/>
    </row>
    <row r="18" spans="1:20" s="239" customFormat="1" ht="45" x14ac:dyDescent="0.35">
      <c r="A18" s="224"/>
      <c r="B18" s="11" t="s">
        <v>1226</v>
      </c>
      <c r="C18" s="112"/>
      <c r="D18" s="473">
        <v>0.3</v>
      </c>
      <c r="E18" s="474"/>
      <c r="F18" s="475" t="s">
        <v>401</v>
      </c>
      <c r="G18" s="474"/>
      <c r="H18" s="72" t="s">
        <v>1266</v>
      </c>
      <c r="I18" s="221"/>
      <c r="J18" s="330"/>
      <c r="K18" s="426"/>
      <c r="L18" s="2"/>
      <c r="M18" s="234"/>
      <c r="N18" s="2"/>
      <c r="O18" s="234"/>
      <c r="P18" s="2"/>
      <c r="Q18" s="234"/>
      <c r="R18" s="2"/>
      <c r="S18" s="234"/>
      <c r="T18" s="2"/>
    </row>
    <row r="19" spans="1:20" s="239" customFormat="1" ht="45" x14ac:dyDescent="0.35">
      <c r="A19" s="224"/>
      <c r="B19" s="11" t="s">
        <v>1226</v>
      </c>
      <c r="C19" s="112"/>
      <c r="D19" s="473"/>
      <c r="E19" s="474"/>
      <c r="F19" s="475" t="s">
        <v>398</v>
      </c>
      <c r="G19" s="474"/>
      <c r="H19" s="72" t="s">
        <v>1266</v>
      </c>
      <c r="I19" s="221"/>
      <c r="J19" s="330"/>
      <c r="K19" s="426"/>
      <c r="L19" s="2"/>
      <c r="M19" s="234"/>
      <c r="N19" s="2"/>
      <c r="O19" s="234"/>
      <c r="P19" s="2"/>
      <c r="Q19" s="234"/>
      <c r="R19" s="2"/>
      <c r="S19" s="234"/>
      <c r="T19" s="2"/>
    </row>
    <row r="20" spans="1:20" s="239" customFormat="1" ht="45" x14ac:dyDescent="0.35">
      <c r="A20" s="224"/>
      <c r="B20" s="11" t="s">
        <v>1227</v>
      </c>
      <c r="C20" s="112"/>
      <c r="D20" s="473">
        <v>3.2</v>
      </c>
      <c r="E20" s="474"/>
      <c r="F20" s="475" t="s">
        <v>401</v>
      </c>
      <c r="G20" s="474"/>
      <c r="H20" s="72" t="s">
        <v>1266</v>
      </c>
      <c r="I20" s="221"/>
      <c r="J20" s="330"/>
      <c r="K20" s="426"/>
      <c r="L20" s="238"/>
      <c r="M20" s="234"/>
      <c r="N20" s="238"/>
      <c r="O20" s="234"/>
      <c r="P20" s="238"/>
      <c r="Q20" s="234"/>
      <c r="R20" s="238"/>
      <c r="S20" s="234"/>
      <c r="T20" s="238"/>
    </row>
    <row r="21" spans="1:20" s="239" customFormat="1" ht="45" x14ac:dyDescent="0.35">
      <c r="A21" s="224"/>
      <c r="B21" s="11" t="s">
        <v>1227</v>
      </c>
      <c r="C21" s="112"/>
      <c r="D21" s="473"/>
      <c r="E21" s="474"/>
      <c r="F21" s="475" t="s">
        <v>398</v>
      </c>
      <c r="G21" s="474"/>
      <c r="H21" s="72" t="s">
        <v>1266</v>
      </c>
      <c r="I21" s="221"/>
      <c r="J21" s="330"/>
      <c r="K21" s="426"/>
      <c r="L21" s="2"/>
      <c r="M21" s="234"/>
      <c r="N21" s="2"/>
      <c r="O21" s="234"/>
      <c r="P21" s="2"/>
      <c r="Q21" s="234"/>
      <c r="R21" s="2"/>
      <c r="S21" s="234"/>
      <c r="T21" s="2"/>
    </row>
    <row r="22" spans="1:20" s="239" customFormat="1" ht="45" x14ac:dyDescent="0.35">
      <c r="A22" s="224"/>
      <c r="B22" s="11" t="s">
        <v>1228</v>
      </c>
      <c r="C22" s="112"/>
      <c r="D22" s="473">
        <v>15.899999999999901</v>
      </c>
      <c r="E22" s="474"/>
      <c r="F22" s="475" t="s">
        <v>401</v>
      </c>
      <c r="G22" s="474"/>
      <c r="H22" s="72" t="s">
        <v>1266</v>
      </c>
      <c r="I22" s="221"/>
      <c r="J22" s="330"/>
      <c r="K22" s="426"/>
      <c r="L22" s="238"/>
      <c r="M22" s="234"/>
      <c r="N22" s="238"/>
      <c r="O22" s="234"/>
      <c r="P22" s="238"/>
      <c r="Q22" s="234"/>
      <c r="R22" s="238"/>
      <c r="S22" s="234"/>
      <c r="T22" s="238"/>
    </row>
    <row r="23" spans="1:20" s="239" customFormat="1" ht="45" x14ac:dyDescent="0.35">
      <c r="A23" s="224"/>
      <c r="B23" s="11" t="s">
        <v>1228</v>
      </c>
      <c r="C23" s="112"/>
      <c r="D23" s="473"/>
      <c r="E23" s="474"/>
      <c r="F23" s="475" t="s">
        <v>398</v>
      </c>
      <c r="G23" s="474"/>
      <c r="H23" s="72" t="s">
        <v>1266</v>
      </c>
      <c r="I23" s="221"/>
      <c r="J23" s="330"/>
      <c r="K23" s="426"/>
      <c r="L23" s="2"/>
      <c r="M23" s="234"/>
      <c r="N23" s="2"/>
      <c r="O23" s="234"/>
      <c r="P23" s="2"/>
      <c r="Q23" s="234"/>
      <c r="R23" s="2"/>
      <c r="S23" s="234"/>
      <c r="T23" s="2"/>
    </row>
    <row r="24" spans="1:20" s="239" customFormat="1" ht="45" x14ac:dyDescent="0.35">
      <c r="A24" s="224"/>
      <c r="B24" s="11" t="s">
        <v>1229</v>
      </c>
      <c r="C24" s="112"/>
      <c r="D24" s="473">
        <v>85</v>
      </c>
      <c r="E24" s="474"/>
      <c r="F24" s="475" t="s">
        <v>401</v>
      </c>
      <c r="G24" s="474"/>
      <c r="H24" s="72" t="s">
        <v>1266</v>
      </c>
      <c r="I24" s="221"/>
      <c r="J24" s="330"/>
      <c r="K24" s="426"/>
      <c r="L24" s="238"/>
      <c r="M24" s="234"/>
      <c r="N24" s="238"/>
      <c r="O24" s="234"/>
      <c r="P24" s="238"/>
      <c r="Q24" s="234"/>
      <c r="R24" s="238"/>
      <c r="S24" s="234"/>
      <c r="T24" s="238"/>
    </row>
    <row r="25" spans="1:20" s="239" customFormat="1" ht="45" x14ac:dyDescent="0.35">
      <c r="A25" s="224"/>
      <c r="B25" s="11" t="s">
        <v>1229</v>
      </c>
      <c r="C25" s="112"/>
      <c r="D25" s="473">
        <v>159917.98653846001</v>
      </c>
      <c r="E25" s="474"/>
      <c r="F25" s="475" t="s">
        <v>398</v>
      </c>
      <c r="G25" s="474"/>
      <c r="H25" s="72" t="s">
        <v>1266</v>
      </c>
      <c r="I25" s="221"/>
      <c r="J25" s="330"/>
      <c r="K25" s="426"/>
      <c r="L25" s="221"/>
      <c r="M25" s="234"/>
      <c r="N25" s="221"/>
      <c r="O25" s="234"/>
      <c r="P25" s="221"/>
      <c r="Q25" s="234"/>
      <c r="R25" s="221"/>
      <c r="S25" s="234"/>
      <c r="T25" s="221"/>
    </row>
    <row r="26" spans="1:20" s="239" customFormat="1" ht="45" x14ac:dyDescent="0.35">
      <c r="A26" s="224"/>
      <c r="B26" s="11" t="s">
        <v>1230</v>
      </c>
      <c r="C26" s="112"/>
      <c r="D26" s="473">
        <v>574</v>
      </c>
      <c r="E26" s="474"/>
      <c r="F26" s="475" t="s">
        <v>401</v>
      </c>
      <c r="G26" s="474"/>
      <c r="H26" s="72" t="s">
        <v>1266</v>
      </c>
      <c r="I26" s="221"/>
      <c r="J26" s="330"/>
      <c r="K26" s="426"/>
      <c r="L26" s="221"/>
      <c r="M26" s="234"/>
      <c r="N26" s="221"/>
      <c r="O26" s="234"/>
      <c r="P26" s="221"/>
      <c r="Q26" s="234"/>
      <c r="R26" s="221"/>
      <c r="S26" s="234"/>
      <c r="T26" s="221"/>
    </row>
    <row r="27" spans="1:20" s="239" customFormat="1" ht="45" x14ac:dyDescent="0.35">
      <c r="A27" s="224"/>
      <c r="B27" s="11" t="s">
        <v>1230</v>
      </c>
      <c r="C27" s="112"/>
      <c r="D27" s="473"/>
      <c r="E27" s="474"/>
      <c r="F27" s="475" t="s">
        <v>398</v>
      </c>
      <c r="G27" s="474"/>
      <c r="H27" s="72" t="s">
        <v>1266</v>
      </c>
      <c r="I27" s="221"/>
      <c r="J27" s="330"/>
      <c r="K27" s="426"/>
      <c r="L27" s="221"/>
      <c r="M27" s="234"/>
      <c r="N27" s="221"/>
      <c r="O27" s="234"/>
      <c r="P27" s="221"/>
      <c r="Q27" s="234"/>
      <c r="R27" s="221"/>
      <c r="S27" s="234"/>
      <c r="T27" s="221"/>
    </row>
    <row r="28" spans="1:20" s="239" customFormat="1" ht="45" x14ac:dyDescent="0.35">
      <c r="A28" s="224"/>
      <c r="B28" s="11" t="s">
        <v>1231</v>
      </c>
      <c r="C28" s="112"/>
      <c r="D28" s="473">
        <v>701</v>
      </c>
      <c r="E28" s="474"/>
      <c r="F28" s="475" t="s">
        <v>401</v>
      </c>
      <c r="G28" s="474"/>
      <c r="H28" s="72" t="s">
        <v>1266</v>
      </c>
      <c r="I28" s="221"/>
      <c r="J28" s="330"/>
      <c r="K28" s="426"/>
      <c r="L28" s="221"/>
      <c r="M28" s="234"/>
      <c r="N28" s="221"/>
      <c r="O28" s="234"/>
      <c r="P28" s="221"/>
      <c r="Q28" s="234"/>
      <c r="R28" s="221"/>
      <c r="S28" s="234"/>
      <c r="T28" s="221"/>
    </row>
    <row r="29" spans="1:20" s="239" customFormat="1" ht="45" x14ac:dyDescent="0.35">
      <c r="A29" s="224"/>
      <c r="B29" s="11" t="s">
        <v>1231</v>
      </c>
      <c r="C29" s="112"/>
      <c r="D29" s="473"/>
      <c r="E29" s="474"/>
      <c r="F29" s="475" t="s">
        <v>398</v>
      </c>
      <c r="G29" s="474"/>
      <c r="H29" s="72" t="s">
        <v>1266</v>
      </c>
      <c r="I29" s="221"/>
      <c r="J29" s="330"/>
      <c r="K29" s="426"/>
      <c r="L29" s="221"/>
      <c r="M29" s="234"/>
      <c r="N29" s="221"/>
      <c r="O29" s="234"/>
      <c r="P29" s="221"/>
      <c r="Q29" s="234"/>
      <c r="R29" s="221"/>
      <c r="S29" s="234"/>
      <c r="T29" s="221"/>
    </row>
    <row r="30" spans="1:20" s="239" customFormat="1" ht="45" x14ac:dyDescent="0.35">
      <c r="A30" s="224"/>
      <c r="B30" s="11" t="s">
        <v>1232</v>
      </c>
      <c r="C30" s="112"/>
      <c r="D30" s="473">
        <v>872.55</v>
      </c>
      <c r="E30" s="474"/>
      <c r="F30" s="475" t="s">
        <v>401</v>
      </c>
      <c r="G30" s="474"/>
      <c r="H30" s="72" t="s">
        <v>1266</v>
      </c>
      <c r="I30" s="221"/>
      <c r="J30" s="330"/>
      <c r="K30" s="426"/>
      <c r="L30" s="221"/>
      <c r="M30" s="234"/>
      <c r="N30" s="221"/>
      <c r="O30" s="234"/>
      <c r="P30" s="221"/>
      <c r="Q30" s="234"/>
      <c r="R30" s="221"/>
      <c r="S30" s="234"/>
      <c r="T30" s="221"/>
    </row>
    <row r="31" spans="1:20" s="239" customFormat="1" ht="45" x14ac:dyDescent="0.35">
      <c r="A31" s="224"/>
      <c r="B31" s="11" t="s">
        <v>1232</v>
      </c>
      <c r="C31" s="112"/>
      <c r="D31" s="473"/>
      <c r="E31" s="474"/>
      <c r="F31" s="475" t="s">
        <v>398</v>
      </c>
      <c r="G31" s="474"/>
      <c r="H31" s="72" t="s">
        <v>1266</v>
      </c>
      <c r="I31" s="221"/>
      <c r="J31" s="330"/>
      <c r="K31" s="426"/>
      <c r="L31" s="221"/>
      <c r="M31" s="234"/>
      <c r="N31" s="221"/>
      <c r="O31" s="234"/>
      <c r="P31" s="221"/>
      <c r="Q31" s="234"/>
      <c r="R31" s="221"/>
      <c r="S31" s="234"/>
      <c r="T31" s="221"/>
    </row>
    <row r="32" spans="1:20" s="239" customFormat="1" ht="45" x14ac:dyDescent="0.35">
      <c r="A32" s="224"/>
      <c r="B32" s="11" t="s">
        <v>1233</v>
      </c>
      <c r="C32" s="112"/>
      <c r="D32" s="473">
        <v>26372.569999999901</v>
      </c>
      <c r="E32" s="474"/>
      <c r="F32" s="475" t="s">
        <v>401</v>
      </c>
      <c r="G32" s="474"/>
      <c r="H32" s="72" t="s">
        <v>1266</v>
      </c>
      <c r="I32" s="221"/>
      <c r="J32" s="330"/>
      <c r="K32" s="426"/>
      <c r="L32" s="221"/>
      <c r="M32" s="234"/>
      <c r="N32" s="221"/>
      <c r="O32" s="234"/>
      <c r="P32" s="221"/>
      <c r="Q32" s="234"/>
      <c r="R32" s="221"/>
      <c r="S32" s="234"/>
      <c r="T32" s="221"/>
    </row>
    <row r="33" spans="1:20" s="239" customFormat="1" ht="45" x14ac:dyDescent="0.35">
      <c r="A33" s="224"/>
      <c r="B33" s="11" t="s">
        <v>1233</v>
      </c>
      <c r="C33" s="112"/>
      <c r="D33" s="473">
        <v>94429110.25</v>
      </c>
      <c r="E33" s="474"/>
      <c r="F33" s="475" t="s">
        <v>398</v>
      </c>
      <c r="G33" s="474"/>
      <c r="H33" s="72" t="s">
        <v>1266</v>
      </c>
      <c r="I33" s="221"/>
      <c r="J33" s="330"/>
      <c r="K33" s="426"/>
      <c r="L33" s="221"/>
      <c r="M33" s="234"/>
      <c r="N33" s="221"/>
      <c r="O33" s="234"/>
      <c r="P33" s="221"/>
      <c r="Q33" s="234"/>
      <c r="R33" s="221"/>
      <c r="S33" s="234"/>
      <c r="T33" s="221"/>
    </row>
    <row r="34" spans="1:20" s="239" customFormat="1" ht="45" x14ac:dyDescent="0.35">
      <c r="A34" s="339"/>
      <c r="B34" s="11" t="s">
        <v>1234</v>
      </c>
      <c r="C34" s="112"/>
      <c r="D34" s="473">
        <v>27560.0689302641</v>
      </c>
      <c r="E34" s="474"/>
      <c r="F34" s="475" t="s">
        <v>399</v>
      </c>
      <c r="G34" s="474"/>
      <c r="H34" s="72" t="s">
        <v>1266</v>
      </c>
      <c r="I34" s="221"/>
      <c r="J34" s="330"/>
      <c r="K34" s="426"/>
      <c r="L34" s="221"/>
      <c r="M34" s="234"/>
      <c r="N34" s="221"/>
      <c r="O34" s="234"/>
      <c r="P34" s="221"/>
      <c r="Q34" s="234"/>
      <c r="R34" s="221"/>
      <c r="S34" s="234"/>
      <c r="T34" s="221"/>
    </row>
    <row r="35" spans="1:20" ht="45" x14ac:dyDescent="0.35">
      <c r="B35" s="11" t="s">
        <v>1234</v>
      </c>
      <c r="C35" s="112"/>
      <c r="D35" s="473">
        <v>491627350.07499999</v>
      </c>
      <c r="E35" s="474"/>
      <c r="F35" s="475" t="s">
        <v>398</v>
      </c>
      <c r="G35" s="474"/>
      <c r="H35" s="72" t="s">
        <v>1266</v>
      </c>
      <c r="J35" s="330"/>
      <c r="K35" s="426"/>
      <c r="M35" s="234"/>
      <c r="O35" s="234"/>
      <c r="Q35" s="234"/>
      <c r="S35" s="234"/>
    </row>
    <row r="36" spans="1:20" ht="45" x14ac:dyDescent="0.35">
      <c r="B36" s="11" t="s">
        <v>1235</v>
      </c>
      <c r="C36" s="112"/>
      <c r="D36" s="473">
        <v>52471.080216117538</v>
      </c>
      <c r="E36" s="474"/>
      <c r="F36" s="475" t="s">
        <v>401</v>
      </c>
      <c r="G36" s="474"/>
      <c r="H36" s="72" t="s">
        <v>1266</v>
      </c>
      <c r="J36" s="330"/>
      <c r="K36" s="426"/>
      <c r="M36" s="234"/>
      <c r="O36" s="234"/>
      <c r="Q36" s="234"/>
      <c r="S36" s="234"/>
    </row>
    <row r="37" spans="1:20" ht="45" x14ac:dyDescent="0.35">
      <c r="B37" s="11" t="s">
        <v>1235</v>
      </c>
      <c r="C37" s="112"/>
      <c r="D37" s="473">
        <v>523440733.06416172</v>
      </c>
      <c r="E37" s="474"/>
      <c r="F37" s="475" t="s">
        <v>398</v>
      </c>
      <c r="G37" s="474"/>
      <c r="H37" s="72" t="s">
        <v>1266</v>
      </c>
      <c r="J37" s="330"/>
      <c r="K37" s="426"/>
      <c r="M37" s="234"/>
      <c r="O37" s="234"/>
      <c r="Q37" s="234"/>
      <c r="S37" s="234"/>
    </row>
    <row r="38" spans="1:20" ht="45" x14ac:dyDescent="0.35">
      <c r="B38" s="11" t="s">
        <v>1236</v>
      </c>
      <c r="C38" s="112"/>
      <c r="D38" s="473">
        <v>57846.95</v>
      </c>
      <c r="E38" s="474"/>
      <c r="F38" s="475" t="s">
        <v>401</v>
      </c>
      <c r="G38" s="474"/>
      <c r="H38" s="72" t="s">
        <v>1266</v>
      </c>
      <c r="J38" s="330"/>
      <c r="K38" s="426"/>
      <c r="M38" s="234"/>
      <c r="O38" s="234"/>
      <c r="Q38" s="234"/>
      <c r="S38" s="234"/>
    </row>
    <row r="39" spans="1:20" ht="45" x14ac:dyDescent="0.35">
      <c r="B39" s="11" t="s">
        <v>1236</v>
      </c>
      <c r="C39" s="112"/>
      <c r="D39" s="473"/>
      <c r="E39" s="474"/>
      <c r="F39" s="475" t="s">
        <v>398</v>
      </c>
      <c r="G39" s="474"/>
      <c r="H39" s="72" t="s">
        <v>1266</v>
      </c>
      <c r="J39" s="330"/>
      <c r="K39" s="426"/>
      <c r="M39" s="234"/>
      <c r="O39" s="234"/>
      <c r="Q39" s="234"/>
      <c r="S39" s="234"/>
    </row>
    <row r="40" spans="1:20" ht="45" x14ac:dyDescent="0.35">
      <c r="B40" s="11" t="s">
        <v>1237</v>
      </c>
      <c r="C40" s="112"/>
      <c r="D40" s="473">
        <v>84252</v>
      </c>
      <c r="E40" s="474"/>
      <c r="F40" s="475" t="s">
        <v>401</v>
      </c>
      <c r="G40" s="474"/>
      <c r="H40" s="72" t="s">
        <v>1266</v>
      </c>
      <c r="J40" s="330"/>
      <c r="K40" s="426"/>
      <c r="M40" s="234"/>
      <c r="O40" s="234"/>
      <c r="Q40" s="234"/>
      <c r="S40" s="234"/>
    </row>
    <row r="41" spans="1:20" ht="45" x14ac:dyDescent="0.35">
      <c r="B41" s="11" t="s">
        <v>1237</v>
      </c>
      <c r="C41" s="112"/>
      <c r="D41" s="473"/>
      <c r="E41" s="474"/>
      <c r="F41" s="475" t="s">
        <v>398</v>
      </c>
      <c r="G41" s="474"/>
      <c r="H41" s="72" t="s">
        <v>1266</v>
      </c>
      <c r="J41" s="330"/>
      <c r="K41" s="426"/>
      <c r="M41" s="234"/>
      <c r="O41" s="234"/>
      <c r="Q41" s="234"/>
      <c r="S41" s="234"/>
    </row>
    <row r="42" spans="1:20" ht="45" x14ac:dyDescent="0.35">
      <c r="B42" s="11" t="s">
        <v>1238</v>
      </c>
      <c r="C42" s="112"/>
      <c r="D42" s="473">
        <v>88482.27</v>
      </c>
      <c r="E42" s="474"/>
      <c r="F42" s="475" t="s">
        <v>401</v>
      </c>
      <c r="G42" s="474"/>
      <c r="H42" s="72" t="s">
        <v>1266</v>
      </c>
      <c r="J42" s="330"/>
      <c r="K42" s="426"/>
      <c r="M42" s="234"/>
      <c r="O42" s="234"/>
      <c r="Q42" s="234"/>
      <c r="S42" s="234"/>
    </row>
    <row r="43" spans="1:20" ht="45" x14ac:dyDescent="0.35">
      <c r="B43" s="11" t="s">
        <v>1238</v>
      </c>
      <c r="C43" s="112"/>
      <c r="D43" s="473">
        <v>522693.36819999898</v>
      </c>
      <c r="E43" s="474"/>
      <c r="F43" s="475" t="s">
        <v>398</v>
      </c>
      <c r="G43" s="474"/>
      <c r="H43" s="72" t="s">
        <v>1266</v>
      </c>
      <c r="J43" s="330"/>
      <c r="K43" s="426"/>
      <c r="M43" s="234"/>
      <c r="O43" s="234"/>
      <c r="Q43" s="234"/>
      <c r="S43" s="234"/>
    </row>
    <row r="44" spans="1:20" ht="45" x14ac:dyDescent="0.35">
      <c r="B44" s="11" t="s">
        <v>565</v>
      </c>
      <c r="C44" s="112"/>
      <c r="D44" s="473">
        <v>151026.32</v>
      </c>
      <c r="E44" s="474"/>
      <c r="F44" s="475" t="s">
        <v>401</v>
      </c>
      <c r="G44" s="474"/>
      <c r="H44" s="72" t="s">
        <v>1266</v>
      </c>
      <c r="J44" s="330"/>
      <c r="K44" s="426"/>
      <c r="M44" s="234"/>
      <c r="O44" s="234"/>
      <c r="Q44" s="234"/>
      <c r="S44" s="234"/>
    </row>
    <row r="45" spans="1:20" ht="45" x14ac:dyDescent="0.35">
      <c r="B45" s="11" t="s">
        <v>565</v>
      </c>
      <c r="C45" s="112"/>
      <c r="D45" s="473"/>
      <c r="E45" s="474"/>
      <c r="F45" s="475" t="s">
        <v>398</v>
      </c>
      <c r="G45" s="474"/>
      <c r="H45" s="72" t="s">
        <v>1266</v>
      </c>
      <c r="J45" s="330"/>
      <c r="K45" s="426"/>
      <c r="M45" s="234"/>
      <c r="O45" s="234"/>
      <c r="Q45" s="234"/>
      <c r="S45" s="234"/>
    </row>
    <row r="46" spans="1:20" ht="45" x14ac:dyDescent="0.35">
      <c r="B46" s="11" t="s">
        <v>541</v>
      </c>
      <c r="C46" s="112"/>
      <c r="D46" s="473">
        <v>527895.60239999997</v>
      </c>
      <c r="E46" s="474"/>
      <c r="F46" s="475" t="s">
        <v>401</v>
      </c>
      <c r="G46" s="474"/>
      <c r="H46" s="72" t="s">
        <v>1266</v>
      </c>
      <c r="J46" s="330"/>
      <c r="K46" s="426"/>
      <c r="M46" s="234"/>
      <c r="O46" s="234"/>
      <c r="Q46" s="234"/>
      <c r="S46" s="234"/>
    </row>
    <row r="47" spans="1:20" ht="45" x14ac:dyDescent="0.35">
      <c r="B47" s="11" t="s">
        <v>541</v>
      </c>
      <c r="C47" s="112"/>
      <c r="D47" s="473">
        <v>8080818.6299999896</v>
      </c>
      <c r="E47" s="474"/>
      <c r="F47" s="475" t="s">
        <v>398</v>
      </c>
      <c r="G47" s="474"/>
      <c r="H47" s="72" t="s">
        <v>1266</v>
      </c>
      <c r="J47" s="330"/>
      <c r="K47" s="426"/>
      <c r="M47" s="234"/>
      <c r="O47" s="234"/>
      <c r="Q47" s="234"/>
      <c r="S47" s="234"/>
    </row>
    <row r="48" spans="1:20" ht="45" x14ac:dyDescent="0.35">
      <c r="B48" s="11" t="s">
        <v>1239</v>
      </c>
      <c r="C48" s="112"/>
      <c r="D48" s="473">
        <v>560621.72102168901</v>
      </c>
      <c r="E48" s="474"/>
      <c r="F48" s="475" t="s">
        <v>401</v>
      </c>
      <c r="G48" s="474"/>
      <c r="H48" s="72" t="s">
        <v>1266</v>
      </c>
      <c r="J48" s="330"/>
      <c r="K48" s="426"/>
      <c r="M48" s="234"/>
      <c r="O48" s="234"/>
      <c r="Q48" s="234"/>
      <c r="S48" s="234"/>
    </row>
    <row r="49" spans="2:19" ht="45" x14ac:dyDescent="0.35">
      <c r="B49" s="11" t="s">
        <v>1239</v>
      </c>
      <c r="C49" s="112"/>
      <c r="D49" s="473">
        <v>2186397356.0735302</v>
      </c>
      <c r="E49" s="474"/>
      <c r="F49" s="475" t="s">
        <v>398</v>
      </c>
      <c r="G49" s="474"/>
      <c r="H49" s="72" t="s">
        <v>1266</v>
      </c>
      <c r="J49" s="330"/>
      <c r="K49" s="426"/>
      <c r="M49" s="234"/>
      <c r="O49" s="234"/>
      <c r="Q49" s="234"/>
      <c r="S49" s="234"/>
    </row>
    <row r="50" spans="2:19" ht="45" x14ac:dyDescent="0.35">
      <c r="B50" s="11" t="s">
        <v>1240</v>
      </c>
      <c r="C50" s="112"/>
      <c r="D50" s="473">
        <v>1053795.8421999901</v>
      </c>
      <c r="E50" s="474"/>
      <c r="F50" s="475" t="s">
        <v>401</v>
      </c>
      <c r="G50" s="474"/>
      <c r="H50" s="72" t="s">
        <v>1266</v>
      </c>
      <c r="J50" s="330"/>
      <c r="K50" s="426"/>
      <c r="M50" s="234"/>
      <c r="O50" s="234"/>
      <c r="Q50" s="234"/>
      <c r="S50" s="234"/>
    </row>
    <row r="51" spans="2:19" ht="45" x14ac:dyDescent="0.35">
      <c r="B51" s="11" t="s">
        <v>1240</v>
      </c>
      <c r="C51" s="112"/>
      <c r="D51" s="473">
        <v>29197973.922600001</v>
      </c>
      <c r="E51" s="474"/>
      <c r="F51" s="475" t="s">
        <v>398</v>
      </c>
      <c r="G51" s="474"/>
      <c r="H51" s="72" t="s">
        <v>1266</v>
      </c>
      <c r="J51" s="330"/>
      <c r="K51" s="426"/>
      <c r="M51" s="234"/>
      <c r="O51" s="234"/>
      <c r="Q51" s="234"/>
      <c r="S51" s="234"/>
    </row>
    <row r="52" spans="2:19" ht="45" x14ac:dyDescent="0.35">
      <c r="B52" s="11" t="s">
        <v>1241</v>
      </c>
      <c r="C52" s="112"/>
      <c r="D52" s="473">
        <v>3940919.19</v>
      </c>
      <c r="E52" s="474"/>
      <c r="F52" s="475" t="s">
        <v>400</v>
      </c>
      <c r="G52" s="474"/>
      <c r="H52" s="72" t="s">
        <v>1266</v>
      </c>
      <c r="J52" s="330"/>
      <c r="K52" s="426"/>
      <c r="M52" s="234"/>
      <c r="O52" s="234"/>
      <c r="Q52" s="234"/>
      <c r="S52" s="234"/>
    </row>
    <row r="53" spans="2:19" ht="45" x14ac:dyDescent="0.35">
      <c r="B53" s="11" t="s">
        <v>1241</v>
      </c>
      <c r="C53" s="112"/>
      <c r="D53" s="473">
        <v>35782290.850000001</v>
      </c>
      <c r="E53" s="474"/>
      <c r="F53" s="475" t="s">
        <v>398</v>
      </c>
      <c r="G53" s="474"/>
      <c r="H53" s="72" t="s">
        <v>1266</v>
      </c>
      <c r="J53" s="330"/>
      <c r="K53" s="426"/>
      <c r="M53" s="234"/>
      <c r="O53" s="234"/>
      <c r="Q53" s="234"/>
      <c r="S53" s="234"/>
    </row>
    <row r="54" spans="2:19" ht="45" x14ac:dyDescent="0.35">
      <c r="B54" s="11" t="s">
        <v>1242</v>
      </c>
      <c r="C54" s="112"/>
      <c r="D54" s="473">
        <v>6509210.8799999896</v>
      </c>
      <c r="E54" s="474"/>
      <c r="F54" s="475" t="s">
        <v>1243</v>
      </c>
      <c r="G54" s="474"/>
      <c r="H54" s="72" t="s">
        <v>1266</v>
      </c>
      <c r="J54" s="330"/>
      <c r="K54" s="426"/>
      <c r="M54" s="234"/>
      <c r="O54" s="234"/>
      <c r="Q54" s="234"/>
      <c r="S54" s="234"/>
    </row>
    <row r="55" spans="2:19" ht="45" x14ac:dyDescent="0.35">
      <c r="B55" s="11" t="s">
        <v>1242</v>
      </c>
      <c r="C55" s="112"/>
      <c r="D55" s="475"/>
      <c r="E55" s="474"/>
      <c r="F55" s="475" t="s">
        <v>398</v>
      </c>
      <c r="G55" s="474"/>
      <c r="H55" s="72" t="s">
        <v>1266</v>
      </c>
      <c r="J55" s="330"/>
      <c r="K55" s="426"/>
      <c r="M55" s="234"/>
      <c r="O55" s="234"/>
      <c r="Q55" s="234"/>
      <c r="S55" s="234"/>
    </row>
    <row r="56" spans="2:19" x14ac:dyDescent="0.35">
      <c r="J56" s="330"/>
      <c r="K56" s="426"/>
      <c r="M56" s="234"/>
      <c r="O56" s="234"/>
      <c r="Q56" s="234"/>
      <c r="S56" s="234"/>
    </row>
  </sheetData>
  <dataValidations count="1">
    <dataValidation type="whole" allowBlank="1" showInputMessage="1" showErrorMessage="1" errorTitle="Veuillez ne pas modifier" error="Veuillez ne pas modifier ces cellules" sqref="B16:B55">
      <formula1>10000</formula1>
      <formula2>500000</formula2>
    </dataValidation>
  </dataValidations>
  <hyperlinks>
    <hyperlink ref="B9" r:id="rId1"/>
    <hyperlink ref="F12" r:id="rId2"/>
    <hyperlink ref="F14" r:id="rId3"/>
    <hyperlink ref="F10" r:id="rId4"/>
    <hyperlink ref="F11" r:id="rId5"/>
    <hyperlink ref="H17:H55" r:id="rId6" display="http://itie-rdc.masiavuvu.fr/donnees-itie/"/>
    <hyperlink ref="F15" r:id="rId7"/>
  </hyperlinks>
  <pageMargins left="0.23622047244094491" right="0.23622047244094491" top="0.74803149606299213" bottom="0.74803149606299213" header="0.31496062992125984" footer="0.31496062992125984"/>
  <pageSetup paperSize="8" scale="95" fitToHeight="2" orientation="landscape"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7A516"/>
    <pageSetUpPr fitToPage="1"/>
  </sheetPr>
  <dimension ref="A1:T59"/>
  <sheetViews>
    <sheetView topLeftCell="C21" zoomScale="90" zoomScaleNormal="90" workbookViewId="0">
      <selection activeCell="J15" sqref="J15:J59"/>
    </sheetView>
  </sheetViews>
  <sheetFormatPr baseColWidth="10" defaultColWidth="10.5" defaultRowHeight="16.2" x14ac:dyDescent="0.35"/>
  <cols>
    <col min="1" max="1" width="15" style="221" customWidth="1"/>
    <col min="2" max="2" width="50.69921875" style="221" bestFit="1" customWidth="1"/>
    <col min="3" max="3" width="4.8984375" style="221" customWidth="1"/>
    <col min="4" max="4" width="33.19921875" style="221" customWidth="1"/>
    <col min="5" max="5" width="4.8984375" style="221" customWidth="1"/>
    <col min="6" max="6" width="34.69921875" style="221" customWidth="1"/>
    <col min="7" max="7" width="3" style="221" customWidth="1"/>
    <col min="8" max="8" width="34.09765625" style="221" customWidth="1"/>
    <col min="9" max="9" width="3" style="221" customWidth="1"/>
    <col min="10" max="10" width="39.5" style="221" customWidth="1"/>
    <col min="11" max="11" width="39.5" style="422" customWidth="1"/>
    <col min="12" max="12" width="3" style="221" customWidth="1"/>
    <col min="13" max="13" width="39.5" style="221" customWidth="1"/>
    <col min="14" max="14" width="3" style="221" customWidth="1"/>
    <col min="15" max="15" width="39.5" style="221" customWidth="1"/>
    <col min="16" max="16" width="3" style="221" customWidth="1"/>
    <col min="17" max="17" width="39.5" style="221" customWidth="1"/>
    <col min="18" max="18" width="3" style="221" customWidth="1"/>
    <col min="19" max="19" width="39.5" style="221" customWidth="1"/>
    <col min="20" max="20" width="3" style="221" customWidth="1"/>
    <col min="21" max="16384" width="10.5" style="221"/>
  </cols>
  <sheetData>
    <row r="1" spans="1:20" ht="24.6" x14ac:dyDescent="0.4">
      <c r="A1" s="213" t="s">
        <v>402</v>
      </c>
    </row>
    <row r="3" spans="1:20" s="18" customFormat="1" ht="90" x14ac:dyDescent="0.3">
      <c r="A3" s="25" t="s">
        <v>403</v>
      </c>
      <c r="B3" s="197" t="s">
        <v>404</v>
      </c>
      <c r="D3" s="338" t="s">
        <v>175</v>
      </c>
      <c r="E3" s="19"/>
      <c r="F3" s="20"/>
      <c r="G3" s="19"/>
      <c r="H3" s="20"/>
      <c r="I3" s="19"/>
      <c r="J3" s="233"/>
      <c r="K3" s="424"/>
      <c r="M3" s="234"/>
      <c r="O3" s="234"/>
      <c r="Q3" s="234"/>
      <c r="S3" s="234"/>
    </row>
    <row r="4" spans="1:20" s="2" customFormat="1" ht="18.600000000000001" x14ac:dyDescent="0.3">
      <c r="B4" s="3"/>
      <c r="D4" s="3"/>
      <c r="F4" s="3"/>
      <c r="H4" s="3"/>
      <c r="J4" s="4"/>
      <c r="K4" s="425"/>
      <c r="M4" s="4"/>
    </row>
    <row r="5" spans="1:20" s="122" customFormat="1" ht="97.2" x14ac:dyDescent="0.3">
      <c r="B5" s="278" t="s">
        <v>134</v>
      </c>
      <c r="D5" s="265" t="s">
        <v>135</v>
      </c>
      <c r="E5" s="266"/>
      <c r="F5" s="265" t="s">
        <v>136</v>
      </c>
      <c r="G5" s="266"/>
      <c r="H5" s="265" t="s">
        <v>137</v>
      </c>
      <c r="I5" s="264"/>
      <c r="J5" s="267" t="s">
        <v>138</v>
      </c>
      <c r="K5" s="396" t="s">
        <v>139</v>
      </c>
      <c r="L5" s="276"/>
      <c r="M5" s="277" t="s">
        <v>140</v>
      </c>
      <c r="N5" s="276"/>
      <c r="O5" s="277" t="s">
        <v>141</v>
      </c>
      <c r="P5" s="276"/>
      <c r="Q5" s="277" t="s">
        <v>142</v>
      </c>
      <c r="R5" s="276"/>
      <c r="S5" s="277" t="s">
        <v>143</v>
      </c>
      <c r="T5" s="276"/>
    </row>
    <row r="6" spans="1:20" s="2" customFormat="1" ht="18.600000000000001" x14ac:dyDescent="0.3">
      <c r="B6" s="3"/>
      <c r="D6" s="3"/>
      <c r="F6" s="3"/>
      <c r="H6" s="3"/>
      <c r="J6" s="4"/>
      <c r="K6" s="425"/>
      <c r="M6" s="4"/>
      <c r="O6" s="4"/>
      <c r="Q6" s="4"/>
      <c r="S6" s="4"/>
    </row>
    <row r="7" spans="1:20" s="18" customFormat="1" ht="30" x14ac:dyDescent="0.3">
      <c r="A7" s="25" t="s">
        <v>176</v>
      </c>
      <c r="B7" s="197" t="s">
        <v>405</v>
      </c>
      <c r="D7" s="332" t="s">
        <v>72</v>
      </c>
      <c r="F7" s="26"/>
      <c r="H7" s="26"/>
      <c r="J7" s="242"/>
      <c r="K7" s="427" t="s">
        <v>1152</v>
      </c>
    </row>
    <row r="8" spans="1:20" s="2" customFormat="1" ht="18.600000000000001" x14ac:dyDescent="0.3">
      <c r="B8" s="3"/>
      <c r="D8" s="3"/>
      <c r="F8" s="3"/>
      <c r="H8" s="3"/>
      <c r="J8" s="4"/>
      <c r="K8" s="425"/>
      <c r="M8" s="4"/>
      <c r="O8" s="4"/>
      <c r="Q8" s="4"/>
      <c r="S8" s="4"/>
    </row>
    <row r="9" spans="1:20" s="239" customFormat="1" ht="15" x14ac:dyDescent="0.3">
      <c r="A9" s="235"/>
      <c r="B9" s="16" t="s">
        <v>388</v>
      </c>
      <c r="C9" s="236"/>
      <c r="D9" s="243"/>
      <c r="E9" s="236"/>
      <c r="F9" s="243"/>
      <c r="G9" s="237"/>
      <c r="H9" s="243"/>
      <c r="I9" s="237"/>
      <c r="J9" s="244"/>
      <c r="K9" s="426"/>
      <c r="L9" s="238"/>
      <c r="M9" s="244"/>
      <c r="N9" s="238"/>
      <c r="O9" s="244"/>
      <c r="P9" s="238"/>
      <c r="Q9" s="244"/>
      <c r="R9" s="238"/>
      <c r="S9" s="244"/>
      <c r="T9" s="238"/>
    </row>
    <row r="10" spans="1:20" s="239" customFormat="1" ht="31.2" x14ac:dyDescent="0.3">
      <c r="A10" s="235"/>
      <c r="B10" s="13" t="s">
        <v>406</v>
      </c>
      <c r="C10" s="236"/>
      <c r="D10" s="7" t="s">
        <v>147</v>
      </c>
      <c r="E10" s="225"/>
      <c r="F10" s="285" t="s">
        <v>68</v>
      </c>
      <c r="G10" s="240"/>
      <c r="H10" s="72" t="s">
        <v>390</v>
      </c>
      <c r="I10" s="2"/>
      <c r="J10" s="315"/>
      <c r="K10" s="426"/>
      <c r="L10" s="2"/>
      <c r="M10" s="234"/>
      <c r="N10" s="2"/>
      <c r="O10" s="234"/>
      <c r="P10" s="2"/>
      <c r="Q10" s="234"/>
      <c r="R10" s="2"/>
      <c r="S10" s="234"/>
      <c r="T10" s="2"/>
    </row>
    <row r="11" spans="1:20" s="239" customFormat="1" ht="62.4" x14ac:dyDescent="0.3">
      <c r="A11" s="224"/>
      <c r="B11" s="14"/>
      <c r="C11" s="225"/>
      <c r="D11" s="316" t="s">
        <v>150</v>
      </c>
      <c r="E11" s="225"/>
      <c r="F11" s="285" t="s">
        <v>391</v>
      </c>
      <c r="G11" s="240"/>
      <c r="H11" s="72" t="s">
        <v>392</v>
      </c>
      <c r="I11" s="240"/>
      <c r="J11" s="330"/>
      <c r="K11" s="426"/>
      <c r="L11" s="2"/>
      <c r="M11" s="234"/>
      <c r="N11" s="2"/>
      <c r="O11" s="234"/>
      <c r="P11" s="2"/>
      <c r="Q11" s="234"/>
      <c r="R11" s="2"/>
      <c r="S11" s="234"/>
      <c r="T11" s="2"/>
    </row>
    <row r="12" spans="1:20" s="239" customFormat="1" ht="62.4" x14ac:dyDescent="0.3">
      <c r="A12" s="224"/>
      <c r="B12" s="14"/>
      <c r="C12" s="225"/>
      <c r="D12" s="316" t="s">
        <v>150</v>
      </c>
      <c r="E12" s="225"/>
      <c r="F12" s="285" t="s">
        <v>393</v>
      </c>
      <c r="G12" s="240"/>
      <c r="H12" s="72" t="s">
        <v>392</v>
      </c>
      <c r="I12" s="240"/>
      <c r="J12" s="330"/>
      <c r="K12" s="426"/>
      <c r="L12" s="2"/>
      <c r="M12" s="234"/>
      <c r="N12" s="2"/>
      <c r="O12" s="234"/>
      <c r="P12" s="2"/>
      <c r="Q12" s="234"/>
      <c r="R12" s="2"/>
      <c r="S12" s="234"/>
      <c r="T12" s="2"/>
    </row>
    <row r="13" spans="1:20" s="239" customFormat="1" ht="62.4" x14ac:dyDescent="0.3">
      <c r="A13" s="224"/>
      <c r="B13" s="14"/>
      <c r="C13" s="225"/>
      <c r="D13" s="316" t="s">
        <v>150</v>
      </c>
      <c r="E13" s="225"/>
      <c r="F13" s="285" t="s">
        <v>394</v>
      </c>
      <c r="G13" s="240"/>
      <c r="H13" s="72" t="s">
        <v>392</v>
      </c>
      <c r="I13" s="240"/>
      <c r="J13" s="330"/>
      <c r="K13" s="426"/>
      <c r="L13" s="2"/>
      <c r="M13" s="234"/>
      <c r="N13" s="2"/>
      <c r="O13" s="234"/>
      <c r="P13" s="2"/>
      <c r="Q13" s="234"/>
      <c r="R13" s="2"/>
      <c r="S13" s="234"/>
      <c r="T13" s="2"/>
    </row>
    <row r="14" spans="1:20" s="239" customFormat="1" ht="31.2" x14ac:dyDescent="0.3">
      <c r="A14" s="224"/>
      <c r="B14" s="14" t="s">
        <v>407</v>
      </c>
      <c r="C14" s="225"/>
      <c r="D14" s="7" t="s">
        <v>147</v>
      </c>
      <c r="E14" s="225"/>
      <c r="F14" s="285" t="s">
        <v>68</v>
      </c>
      <c r="G14" s="19"/>
      <c r="H14" s="72" t="s">
        <v>408</v>
      </c>
      <c r="I14" s="19"/>
      <c r="J14" s="330"/>
      <c r="K14" s="426"/>
      <c r="L14" s="18"/>
      <c r="M14" s="234"/>
      <c r="N14" s="18"/>
      <c r="O14" s="234"/>
      <c r="P14" s="18"/>
      <c r="Q14" s="234"/>
      <c r="R14" s="18"/>
      <c r="S14" s="234"/>
      <c r="T14" s="18"/>
    </row>
    <row r="15" spans="1:20" s="239" customFormat="1" ht="105" customHeight="1" x14ac:dyDescent="0.3">
      <c r="A15" s="224"/>
      <c r="B15" s="14"/>
      <c r="C15" s="225"/>
      <c r="D15" s="316" t="s">
        <v>150</v>
      </c>
      <c r="E15" s="225"/>
      <c r="F15" s="285" t="s">
        <v>83</v>
      </c>
      <c r="G15" s="240"/>
      <c r="H15" s="72"/>
      <c r="I15" s="240"/>
      <c r="J15" s="564" t="s">
        <v>396</v>
      </c>
      <c r="K15" s="428"/>
      <c r="L15" s="18"/>
      <c r="M15" s="234"/>
      <c r="N15" s="18"/>
      <c r="O15" s="234"/>
      <c r="P15" s="18"/>
      <c r="Q15" s="234"/>
      <c r="R15" s="18"/>
      <c r="S15" s="234"/>
      <c r="T15" s="18"/>
    </row>
    <row r="16" spans="1:20" s="239" customFormat="1" ht="61.5" customHeight="1" x14ac:dyDescent="0.3">
      <c r="A16" s="224"/>
      <c r="B16" t="s">
        <v>1244</v>
      </c>
      <c r="C16" s="112"/>
      <c r="D16" s="473">
        <v>-56.94</v>
      </c>
      <c r="E16" s="474"/>
      <c r="F16" s="475" t="s">
        <v>409</v>
      </c>
      <c r="G16" s="474"/>
      <c r="H16" s="72" t="s">
        <v>1266</v>
      </c>
      <c r="I16" s="2"/>
      <c r="J16" s="564"/>
      <c r="K16" s="426"/>
      <c r="L16" s="2"/>
      <c r="M16" s="234"/>
      <c r="N16" s="2"/>
      <c r="O16" s="234"/>
      <c r="P16" s="2"/>
      <c r="Q16" s="234"/>
      <c r="R16" s="2"/>
      <c r="S16" s="234"/>
      <c r="T16" s="2"/>
    </row>
    <row r="17" spans="1:20" s="239" customFormat="1" ht="60" x14ac:dyDescent="0.3">
      <c r="A17" s="224"/>
      <c r="B17" t="s">
        <v>1244</v>
      </c>
      <c r="C17" s="112"/>
      <c r="D17" s="473">
        <v>-12159.71</v>
      </c>
      <c r="E17" s="474"/>
      <c r="F17" s="475" t="s">
        <v>398</v>
      </c>
      <c r="G17" s="474"/>
      <c r="H17" s="72" t="s">
        <v>1266</v>
      </c>
      <c r="I17" s="237"/>
      <c r="J17" s="564"/>
      <c r="K17" s="426"/>
      <c r="L17" s="238"/>
      <c r="M17" s="234"/>
      <c r="N17" s="238"/>
      <c r="O17" s="234"/>
      <c r="P17" s="238"/>
      <c r="Q17" s="234"/>
      <c r="R17" s="238"/>
      <c r="S17" s="234"/>
      <c r="T17" s="238"/>
    </row>
    <row r="18" spans="1:20" s="239" customFormat="1" ht="60" x14ac:dyDescent="0.3">
      <c r="A18" s="224"/>
      <c r="B18" t="s">
        <v>1226</v>
      </c>
      <c r="C18" s="112"/>
      <c r="D18" s="473">
        <v>-4.6139999999999999</v>
      </c>
      <c r="E18" s="474"/>
      <c r="F18" s="475" t="s">
        <v>401</v>
      </c>
      <c r="G18" s="474"/>
      <c r="H18" s="72" t="s">
        <v>1266</v>
      </c>
      <c r="I18" s="2"/>
      <c r="J18" s="564"/>
      <c r="K18" s="426"/>
      <c r="L18" s="2"/>
      <c r="M18" s="234"/>
      <c r="N18" s="2"/>
      <c r="O18" s="234"/>
      <c r="P18" s="2"/>
      <c r="Q18" s="234"/>
      <c r="R18" s="2"/>
      <c r="S18" s="234"/>
      <c r="T18" s="2"/>
    </row>
    <row r="19" spans="1:20" s="239" customFormat="1" ht="60" x14ac:dyDescent="0.3">
      <c r="A19" s="224"/>
      <c r="B19" t="s">
        <v>1226</v>
      </c>
      <c r="C19" s="112"/>
      <c r="D19" s="473">
        <v>-169518.04</v>
      </c>
      <c r="E19" s="474"/>
      <c r="F19" s="475" t="s">
        <v>398</v>
      </c>
      <c r="G19" s="474"/>
      <c r="H19" s="72" t="s">
        <v>1266</v>
      </c>
      <c r="I19" s="237"/>
      <c r="J19" s="564"/>
      <c r="K19" s="426"/>
      <c r="L19" s="238"/>
      <c r="M19" s="234"/>
      <c r="N19" s="238"/>
      <c r="O19" s="234"/>
      <c r="P19" s="238"/>
      <c r="Q19" s="234"/>
      <c r="R19" s="238"/>
      <c r="S19" s="234"/>
      <c r="T19" s="238"/>
    </row>
    <row r="20" spans="1:20" s="239" customFormat="1" ht="60" x14ac:dyDescent="0.3">
      <c r="A20" s="224"/>
      <c r="B20" t="s">
        <v>1245</v>
      </c>
      <c r="C20" s="112"/>
      <c r="D20" s="473">
        <v>-3.1709999999999998</v>
      </c>
      <c r="E20" s="474"/>
      <c r="F20" s="475" t="s">
        <v>401</v>
      </c>
      <c r="G20" s="474"/>
      <c r="H20" s="72" t="s">
        <v>1266</v>
      </c>
      <c r="I20" s="2"/>
      <c r="J20" s="564"/>
      <c r="K20" s="426"/>
      <c r="L20" s="2"/>
      <c r="M20" s="234"/>
      <c r="N20" s="2"/>
      <c r="O20" s="234"/>
      <c r="P20" s="2"/>
      <c r="Q20" s="234"/>
      <c r="R20" s="2"/>
      <c r="S20" s="234"/>
      <c r="T20" s="2"/>
    </row>
    <row r="21" spans="1:20" s="239" customFormat="1" ht="60" x14ac:dyDescent="0.3">
      <c r="A21" s="224"/>
      <c r="B21" t="s">
        <v>1245</v>
      </c>
      <c r="C21" s="112"/>
      <c r="D21" s="473">
        <v>-159671.18</v>
      </c>
      <c r="E21" s="474"/>
      <c r="F21" s="475" t="s">
        <v>398</v>
      </c>
      <c r="G21" s="474"/>
      <c r="H21" s="72" t="s">
        <v>1266</v>
      </c>
      <c r="I21" s="237"/>
      <c r="J21" s="564"/>
      <c r="K21" s="426"/>
      <c r="L21" s="238"/>
      <c r="M21" s="234"/>
      <c r="N21" s="238"/>
      <c r="O21" s="234"/>
      <c r="P21" s="238"/>
      <c r="Q21" s="234"/>
      <c r="R21" s="238"/>
      <c r="S21" s="234"/>
      <c r="T21" s="238"/>
    </row>
    <row r="22" spans="1:20" s="239" customFormat="1" ht="66.45" customHeight="1" x14ac:dyDescent="0.3">
      <c r="A22" s="224"/>
      <c r="B22" t="s">
        <v>1229</v>
      </c>
      <c r="C22" s="112"/>
      <c r="D22" s="473">
        <v>78</v>
      </c>
      <c r="E22" s="474"/>
      <c r="F22" s="475" t="s">
        <v>401</v>
      </c>
      <c r="G22" s="474"/>
      <c r="H22" s="72" t="s">
        <v>1266</v>
      </c>
      <c r="I22" s="2"/>
      <c r="J22" s="564"/>
      <c r="K22" s="426"/>
      <c r="L22" s="2"/>
      <c r="M22" s="234"/>
      <c r="N22" s="2"/>
      <c r="O22" s="234"/>
      <c r="P22" s="2"/>
      <c r="Q22" s="234"/>
      <c r="R22" s="2"/>
      <c r="S22" s="234"/>
      <c r="T22" s="2"/>
    </row>
    <row r="23" spans="1:20" s="239" customFormat="1" ht="63" customHeight="1" x14ac:dyDescent="0.3">
      <c r="A23" s="224"/>
      <c r="B23" t="s">
        <v>1229</v>
      </c>
      <c r="C23" s="112"/>
      <c r="D23" s="473">
        <v>146748.26999999999</v>
      </c>
      <c r="E23" s="474"/>
      <c r="F23" s="475" t="s">
        <v>398</v>
      </c>
      <c r="G23" s="474"/>
      <c r="H23" s="72" t="s">
        <v>1266</v>
      </c>
      <c r="I23" s="237"/>
      <c r="J23" s="564"/>
      <c r="K23" s="426"/>
      <c r="L23" s="238"/>
      <c r="M23" s="234"/>
      <c r="N23" s="238"/>
      <c r="O23" s="234"/>
      <c r="P23" s="238"/>
      <c r="Q23" s="234"/>
      <c r="R23" s="238"/>
      <c r="S23" s="234"/>
      <c r="T23" s="238"/>
    </row>
    <row r="24" spans="1:20" s="239" customFormat="1" ht="60" customHeight="1" x14ac:dyDescent="0.3">
      <c r="A24" s="224"/>
      <c r="B24" t="s">
        <v>1227</v>
      </c>
      <c r="C24" s="112"/>
      <c r="D24" s="473">
        <v>85.851739999999893</v>
      </c>
      <c r="E24" s="474"/>
      <c r="F24" s="475" t="s">
        <v>401</v>
      </c>
      <c r="G24" s="474"/>
      <c r="H24" s="72" t="s">
        <v>1266</v>
      </c>
      <c r="I24" s="240"/>
      <c r="J24" s="564"/>
      <c r="K24" s="426"/>
      <c r="L24" s="238"/>
      <c r="M24" s="234"/>
      <c r="N24" s="238"/>
      <c r="O24" s="234"/>
      <c r="P24" s="238"/>
      <c r="Q24" s="234"/>
      <c r="R24" s="238"/>
      <c r="S24" s="234"/>
      <c r="T24" s="238"/>
    </row>
    <row r="25" spans="1:20" s="239" customFormat="1" ht="58.95" customHeight="1" x14ac:dyDescent="0.3">
      <c r="A25" s="224"/>
      <c r="B25" t="s">
        <v>1227</v>
      </c>
      <c r="C25" s="112"/>
      <c r="D25" s="473">
        <v>1273577.0900000001</v>
      </c>
      <c r="E25" s="474"/>
      <c r="F25" s="475" t="s">
        <v>398</v>
      </c>
      <c r="G25" s="474"/>
      <c r="H25" s="72" t="s">
        <v>1266</v>
      </c>
      <c r="I25" s="240"/>
      <c r="J25" s="564"/>
      <c r="K25" s="426"/>
      <c r="L25" s="238"/>
      <c r="M25" s="234"/>
      <c r="N25" s="238"/>
      <c r="O25" s="234"/>
      <c r="P25" s="238"/>
      <c r="Q25" s="234"/>
      <c r="R25" s="238"/>
      <c r="S25" s="234"/>
      <c r="T25" s="238"/>
    </row>
    <row r="26" spans="1:20" s="239" customFormat="1" ht="55.05" customHeight="1" x14ac:dyDescent="0.35">
      <c r="A26" s="224"/>
      <c r="B26" t="s">
        <v>1246</v>
      </c>
      <c r="C26" s="112"/>
      <c r="D26" s="473">
        <v>107.44</v>
      </c>
      <c r="E26" s="474"/>
      <c r="F26" s="475" t="s">
        <v>401</v>
      </c>
      <c r="G26" s="474"/>
      <c r="H26" s="72" t="s">
        <v>1266</v>
      </c>
      <c r="I26" s="221"/>
      <c r="J26" s="564"/>
      <c r="K26" s="426"/>
      <c r="L26" s="221"/>
      <c r="M26" s="234"/>
      <c r="N26" s="221"/>
      <c r="O26" s="234"/>
      <c r="P26" s="221"/>
      <c r="Q26" s="234"/>
      <c r="R26" s="221"/>
      <c r="S26" s="234"/>
      <c r="T26" s="221"/>
    </row>
    <row r="27" spans="1:20" s="239" customFormat="1" ht="66" customHeight="1" x14ac:dyDescent="0.35">
      <c r="A27" s="224"/>
      <c r="B27" t="s">
        <v>1246</v>
      </c>
      <c r="C27" s="112"/>
      <c r="D27" s="473">
        <v>150997</v>
      </c>
      <c r="E27" s="474"/>
      <c r="F27" s="475" t="s">
        <v>398</v>
      </c>
      <c r="G27" s="474"/>
      <c r="H27" s="72" t="s">
        <v>1266</v>
      </c>
      <c r="I27" s="221"/>
      <c r="J27" s="564"/>
      <c r="K27" s="426"/>
      <c r="L27" s="221"/>
      <c r="M27" s="234"/>
      <c r="N27" s="221"/>
      <c r="O27" s="234"/>
      <c r="P27" s="221"/>
      <c r="Q27" s="234"/>
      <c r="R27" s="221"/>
      <c r="S27" s="234"/>
      <c r="T27" s="221"/>
    </row>
    <row r="28" spans="1:20" s="239" customFormat="1" ht="60.45" customHeight="1" x14ac:dyDescent="0.35">
      <c r="A28" s="224"/>
      <c r="B28" t="s">
        <v>1247</v>
      </c>
      <c r="C28" s="112"/>
      <c r="D28" s="473">
        <v>124.13</v>
      </c>
      <c r="E28" s="474"/>
      <c r="F28" s="475" t="s">
        <v>401</v>
      </c>
      <c r="G28" s="474"/>
      <c r="H28" s="72" t="s">
        <v>1266</v>
      </c>
      <c r="I28" s="221"/>
      <c r="J28" s="564"/>
      <c r="K28" s="426"/>
      <c r="L28" s="221"/>
      <c r="M28" s="234"/>
      <c r="N28" s="221"/>
      <c r="O28" s="234"/>
      <c r="P28" s="221"/>
      <c r="Q28" s="234"/>
      <c r="R28" s="221"/>
      <c r="S28" s="234"/>
      <c r="T28" s="221"/>
    </row>
    <row r="29" spans="1:20" s="239" customFormat="1" ht="59.55" customHeight="1" x14ac:dyDescent="0.35">
      <c r="A29" s="224"/>
      <c r="B29" t="s">
        <v>1247</v>
      </c>
      <c r="C29" s="112"/>
      <c r="D29" s="473">
        <v>38640.120000000003</v>
      </c>
      <c r="E29" s="474"/>
      <c r="F29" s="475" t="s">
        <v>398</v>
      </c>
      <c r="G29" s="474"/>
      <c r="H29" s="72" t="s">
        <v>1266</v>
      </c>
      <c r="I29" s="221"/>
      <c r="J29" s="564"/>
      <c r="K29" s="426"/>
      <c r="L29" s="221"/>
      <c r="M29" s="234"/>
      <c r="N29" s="221"/>
      <c r="O29" s="234"/>
      <c r="P29" s="221"/>
      <c r="Q29" s="234"/>
      <c r="R29" s="221"/>
      <c r="S29" s="234"/>
      <c r="T29" s="221"/>
    </row>
    <row r="30" spans="1:20" s="239" customFormat="1" ht="66.45" customHeight="1" x14ac:dyDescent="0.35">
      <c r="A30" s="224"/>
      <c r="B30" t="s">
        <v>1248</v>
      </c>
      <c r="C30" s="112"/>
      <c r="D30" s="473">
        <v>128.5</v>
      </c>
      <c r="E30" s="474"/>
      <c r="F30" s="475" t="s">
        <v>401</v>
      </c>
      <c r="G30" s="474"/>
      <c r="H30" s="72" t="s">
        <v>1266</v>
      </c>
      <c r="I30" s="221"/>
      <c r="J30" s="564"/>
      <c r="K30" s="426"/>
      <c r="L30" s="221"/>
      <c r="M30" s="234"/>
      <c r="N30" s="221"/>
      <c r="O30" s="234"/>
      <c r="P30" s="221"/>
      <c r="Q30" s="234"/>
      <c r="R30" s="221"/>
      <c r="S30" s="234"/>
      <c r="T30" s="221"/>
    </row>
    <row r="31" spans="1:20" s="239" customFormat="1" ht="64.05" customHeight="1" x14ac:dyDescent="0.35">
      <c r="A31" s="224"/>
      <c r="B31" t="s">
        <v>1248</v>
      </c>
      <c r="C31" s="112"/>
      <c r="D31" s="473">
        <v>590306.90999999898</v>
      </c>
      <c r="E31" s="474"/>
      <c r="F31" s="475" t="s">
        <v>398</v>
      </c>
      <c r="G31" s="474"/>
      <c r="H31" s="72" t="s">
        <v>1266</v>
      </c>
      <c r="I31" s="221"/>
      <c r="J31" s="564"/>
      <c r="K31" s="426"/>
      <c r="L31" s="221"/>
      <c r="M31" s="234"/>
      <c r="N31" s="221"/>
      <c r="O31" s="234"/>
      <c r="P31" s="221"/>
      <c r="Q31" s="234"/>
      <c r="R31" s="221"/>
      <c r="S31" s="234"/>
      <c r="T31" s="221"/>
    </row>
    <row r="32" spans="1:20" s="239" customFormat="1" ht="49.95" customHeight="1" x14ac:dyDescent="0.35">
      <c r="A32" s="224"/>
      <c r="B32" t="s">
        <v>1249</v>
      </c>
      <c r="C32" s="112"/>
      <c r="D32" s="473">
        <v>163.51</v>
      </c>
      <c r="E32" s="474"/>
      <c r="F32" s="475" t="s">
        <v>401</v>
      </c>
      <c r="G32" s="474"/>
      <c r="H32" s="72" t="s">
        <v>1266</v>
      </c>
      <c r="I32" s="221"/>
      <c r="J32" s="564"/>
      <c r="K32" s="426"/>
      <c r="L32" s="221"/>
      <c r="M32" s="234"/>
      <c r="N32" s="221"/>
      <c r="O32" s="234"/>
      <c r="P32" s="221"/>
      <c r="Q32" s="234"/>
      <c r="R32" s="221"/>
      <c r="S32" s="234"/>
      <c r="T32" s="221"/>
    </row>
    <row r="33" spans="1:20" s="239" customFormat="1" ht="52.05" customHeight="1" x14ac:dyDescent="0.35">
      <c r="A33" s="224"/>
      <c r="B33" t="s">
        <v>1249</v>
      </c>
      <c r="C33" s="112"/>
      <c r="D33" s="473">
        <v>91388.12</v>
      </c>
      <c r="E33" s="474"/>
      <c r="F33" s="475" t="s">
        <v>398</v>
      </c>
      <c r="G33" s="474"/>
      <c r="H33" s="72" t="s">
        <v>1266</v>
      </c>
      <c r="I33" s="221"/>
      <c r="J33" s="564"/>
      <c r="K33" s="426"/>
      <c r="L33" s="221"/>
      <c r="M33" s="234"/>
      <c r="N33" s="221"/>
      <c r="O33" s="234"/>
      <c r="P33" s="221"/>
      <c r="Q33" s="234"/>
      <c r="R33" s="221"/>
      <c r="S33" s="234"/>
      <c r="T33" s="221"/>
    </row>
    <row r="34" spans="1:20" s="239" customFormat="1" ht="52.95" customHeight="1" x14ac:dyDescent="0.35">
      <c r="A34" s="224"/>
      <c r="B34" t="s">
        <v>1230</v>
      </c>
      <c r="C34" s="112"/>
      <c r="D34" s="473">
        <v>382.82</v>
      </c>
      <c r="E34" s="474"/>
      <c r="F34" s="475" t="s">
        <v>401</v>
      </c>
      <c r="G34" s="474"/>
      <c r="H34" s="72" t="s">
        <v>1266</v>
      </c>
      <c r="I34" s="221"/>
      <c r="J34" s="564"/>
      <c r="K34" s="426"/>
      <c r="L34" s="221"/>
      <c r="M34" s="234"/>
      <c r="N34" s="221"/>
      <c r="O34" s="234"/>
      <c r="P34" s="221"/>
      <c r="Q34" s="234"/>
      <c r="R34" s="221"/>
      <c r="S34" s="234"/>
      <c r="T34" s="221"/>
    </row>
    <row r="35" spans="1:20" s="239" customFormat="1" ht="55.05" customHeight="1" x14ac:dyDescent="0.35">
      <c r="A35" s="224"/>
      <c r="B35" t="s">
        <v>1230</v>
      </c>
      <c r="C35" s="112"/>
      <c r="D35" s="473">
        <v>1606485.68</v>
      </c>
      <c r="E35" s="474"/>
      <c r="F35" s="475" t="s">
        <v>398</v>
      </c>
      <c r="G35" s="474"/>
      <c r="H35" s="72" t="s">
        <v>1266</v>
      </c>
      <c r="I35" s="221"/>
      <c r="J35" s="564"/>
      <c r="K35" s="426"/>
      <c r="L35" s="221"/>
      <c r="M35" s="234"/>
      <c r="N35" s="221"/>
      <c r="O35" s="234"/>
      <c r="P35" s="221"/>
      <c r="Q35" s="234"/>
      <c r="R35" s="221"/>
      <c r="S35" s="234"/>
      <c r="T35" s="221"/>
    </row>
    <row r="36" spans="1:20" s="239" customFormat="1" ht="52.05" customHeight="1" x14ac:dyDescent="0.35">
      <c r="A36" s="224"/>
      <c r="B36" t="s">
        <v>1232</v>
      </c>
      <c r="C36" s="112"/>
      <c r="D36" s="473">
        <v>2916.16</v>
      </c>
      <c r="E36" s="474"/>
      <c r="F36" s="475" t="s">
        <v>401</v>
      </c>
      <c r="G36" s="474"/>
      <c r="H36" s="72" t="s">
        <v>1266</v>
      </c>
      <c r="I36" s="221"/>
      <c r="J36" s="564"/>
      <c r="K36" s="426"/>
      <c r="L36" s="221"/>
      <c r="M36" s="234"/>
      <c r="N36" s="221"/>
      <c r="O36" s="234"/>
      <c r="P36" s="221"/>
      <c r="Q36" s="234"/>
      <c r="R36" s="221"/>
      <c r="S36" s="234"/>
      <c r="T36" s="221"/>
    </row>
    <row r="37" spans="1:20" s="239" customFormat="1" ht="53.55" customHeight="1" x14ac:dyDescent="0.35">
      <c r="A37" s="339"/>
      <c r="B37" t="s">
        <v>1232</v>
      </c>
      <c r="C37" s="112"/>
      <c r="D37" s="473">
        <v>450152646.59999901</v>
      </c>
      <c r="E37" s="474"/>
      <c r="F37" s="475" t="s">
        <v>398</v>
      </c>
      <c r="G37" s="474"/>
      <c r="H37" s="72" t="s">
        <v>1266</v>
      </c>
      <c r="I37" s="221"/>
      <c r="J37" s="564"/>
      <c r="K37" s="426"/>
      <c r="L37" s="221"/>
      <c r="M37" s="234"/>
      <c r="N37" s="221"/>
      <c r="O37" s="234"/>
      <c r="P37" s="221"/>
      <c r="Q37" s="234"/>
      <c r="R37" s="221"/>
      <c r="S37" s="234"/>
      <c r="T37" s="221"/>
    </row>
    <row r="38" spans="1:20" ht="46.95" customHeight="1" x14ac:dyDescent="0.35">
      <c r="B38" t="s">
        <v>1250</v>
      </c>
      <c r="C38" s="112"/>
      <c r="D38" s="473">
        <v>15714.094999999999</v>
      </c>
      <c r="E38" s="474"/>
      <c r="F38" s="475" t="s">
        <v>401</v>
      </c>
      <c r="G38" s="474"/>
      <c r="H38" s="72" t="s">
        <v>1266</v>
      </c>
      <c r="J38" s="564"/>
      <c r="K38" s="426"/>
      <c r="M38" s="234"/>
      <c r="O38" s="234"/>
      <c r="Q38" s="234"/>
      <c r="S38" s="234"/>
    </row>
    <row r="39" spans="1:20" ht="31.95" customHeight="1" x14ac:dyDescent="0.35">
      <c r="B39" t="s">
        <v>1250</v>
      </c>
      <c r="C39" s="112"/>
      <c r="D39" s="473">
        <v>942945.2</v>
      </c>
      <c r="E39" s="474"/>
      <c r="F39" s="475" t="s">
        <v>398</v>
      </c>
      <c r="G39" s="474"/>
      <c r="H39" s="72" t="s">
        <v>1266</v>
      </c>
      <c r="J39" s="564"/>
      <c r="K39" s="426"/>
      <c r="M39" s="234"/>
      <c r="O39" s="234"/>
      <c r="Q39" s="234"/>
      <c r="S39" s="234"/>
    </row>
    <row r="40" spans="1:20" ht="31.95" customHeight="1" x14ac:dyDescent="0.35">
      <c r="B40" t="s">
        <v>1233</v>
      </c>
      <c r="C40" s="112"/>
      <c r="D40" s="473">
        <v>25265.384999999998</v>
      </c>
      <c r="E40" s="474"/>
      <c r="F40" s="475" t="s">
        <v>401</v>
      </c>
      <c r="G40" s="474"/>
      <c r="H40" s="72" t="s">
        <v>1266</v>
      </c>
      <c r="J40" s="564"/>
      <c r="K40" s="426"/>
      <c r="M40" s="234"/>
      <c r="O40" s="234"/>
      <c r="Q40" s="234"/>
      <c r="S40" s="234"/>
    </row>
    <row r="41" spans="1:20" ht="31.95" customHeight="1" x14ac:dyDescent="0.35">
      <c r="B41" t="s">
        <v>1233</v>
      </c>
      <c r="C41" s="112"/>
      <c r="D41" s="473">
        <v>90054990.700000003</v>
      </c>
      <c r="E41" s="474"/>
      <c r="F41" s="475" t="s">
        <v>398</v>
      </c>
      <c r="G41" s="474"/>
      <c r="H41" s="72" t="s">
        <v>1266</v>
      </c>
      <c r="J41" s="564"/>
      <c r="K41" s="426"/>
      <c r="M41" s="234"/>
      <c r="O41" s="234"/>
      <c r="Q41" s="234"/>
      <c r="S41" s="234"/>
    </row>
    <row r="42" spans="1:20" ht="31.95" customHeight="1" x14ac:dyDescent="0.35">
      <c r="B42" t="s">
        <v>1234</v>
      </c>
      <c r="C42" s="112"/>
      <c r="D42" s="473">
        <v>27304.7320789642</v>
      </c>
      <c r="E42" s="474"/>
      <c r="F42" s="475" t="s">
        <v>399</v>
      </c>
      <c r="G42" s="474"/>
      <c r="H42" s="72" t="s">
        <v>1266</v>
      </c>
      <c r="J42" s="564"/>
      <c r="K42" s="426"/>
      <c r="M42" s="234"/>
      <c r="O42" s="234"/>
      <c r="Q42" s="234"/>
      <c r="S42" s="234"/>
    </row>
    <row r="43" spans="1:20" ht="31.95" customHeight="1" x14ac:dyDescent="0.35">
      <c r="B43" t="s">
        <v>1234</v>
      </c>
      <c r="C43" s="112"/>
      <c r="D43" s="473">
        <v>1204364393.55</v>
      </c>
      <c r="E43" s="474"/>
      <c r="F43" s="475" t="s">
        <v>398</v>
      </c>
      <c r="G43" s="474"/>
      <c r="H43" s="72" t="s">
        <v>1266</v>
      </c>
      <c r="J43" s="564"/>
      <c r="K43" s="426"/>
      <c r="M43" s="234"/>
      <c r="O43" s="234"/>
      <c r="Q43" s="234"/>
      <c r="S43" s="234"/>
    </row>
    <row r="44" spans="1:20" ht="31.95" customHeight="1" x14ac:dyDescent="0.35">
      <c r="B44" t="s">
        <v>1235</v>
      </c>
      <c r="C44" s="112"/>
      <c r="D44" s="473">
        <v>79768.336373000144</v>
      </c>
      <c r="E44" s="474"/>
      <c r="F44" s="475" t="s">
        <v>401</v>
      </c>
      <c r="G44" s="474"/>
      <c r="H44" s="72" t="s">
        <v>1266</v>
      </c>
      <c r="J44" s="564"/>
      <c r="K44" s="426"/>
      <c r="M44" s="234"/>
      <c r="O44" s="234"/>
      <c r="Q44" s="234"/>
      <c r="S44" s="234"/>
    </row>
    <row r="45" spans="1:20" ht="31.95" customHeight="1" x14ac:dyDescent="0.35">
      <c r="B45" t="s">
        <v>1235</v>
      </c>
      <c r="C45" s="112"/>
      <c r="D45" s="473">
        <v>468374576.28164792</v>
      </c>
      <c r="E45" s="474"/>
      <c r="F45" s="475" t="s">
        <v>398</v>
      </c>
      <c r="G45" s="474"/>
      <c r="H45" s="72" t="s">
        <v>1266</v>
      </c>
      <c r="J45" s="564"/>
      <c r="K45" s="426"/>
      <c r="M45" s="234"/>
      <c r="O45" s="234"/>
      <c r="Q45" s="234"/>
      <c r="S45" s="234"/>
    </row>
    <row r="46" spans="1:20" ht="31.95" customHeight="1" x14ac:dyDescent="0.35">
      <c r="B46" t="s">
        <v>1238</v>
      </c>
      <c r="C46" s="112"/>
      <c r="D46" s="473">
        <v>92536</v>
      </c>
      <c r="E46" s="474"/>
      <c r="F46" s="475" t="s">
        <v>401</v>
      </c>
      <c r="G46" s="474"/>
      <c r="H46" s="72" t="s">
        <v>1266</v>
      </c>
      <c r="J46" s="564"/>
      <c r="K46" s="426"/>
      <c r="M46" s="234"/>
      <c r="O46" s="234"/>
      <c r="Q46" s="234"/>
      <c r="S46" s="234"/>
    </row>
    <row r="47" spans="1:20" ht="31.95" customHeight="1" x14ac:dyDescent="0.35">
      <c r="B47" t="s">
        <v>1238</v>
      </c>
      <c r="C47" s="112"/>
      <c r="D47" s="473">
        <v>1550475.48</v>
      </c>
      <c r="E47" s="474"/>
      <c r="F47" s="475" t="s">
        <v>398</v>
      </c>
      <c r="G47" s="474"/>
      <c r="H47" s="72" t="s">
        <v>1266</v>
      </c>
      <c r="J47" s="564"/>
      <c r="K47" s="426"/>
      <c r="M47" s="234"/>
      <c r="O47" s="234"/>
      <c r="Q47" s="234"/>
      <c r="S47" s="234"/>
    </row>
    <row r="48" spans="1:20" ht="31.95" customHeight="1" x14ac:dyDescent="0.35">
      <c r="B48" t="s">
        <v>1236</v>
      </c>
      <c r="C48" s="112"/>
      <c r="D48" s="473">
        <v>110094.849999999</v>
      </c>
      <c r="E48" s="474"/>
      <c r="F48" s="475" t="s">
        <v>401</v>
      </c>
      <c r="G48" s="474"/>
      <c r="H48" s="72" t="s">
        <v>1266</v>
      </c>
      <c r="J48" s="564"/>
      <c r="K48" s="426"/>
      <c r="M48" s="234"/>
      <c r="O48" s="234"/>
      <c r="Q48" s="234"/>
      <c r="S48" s="234"/>
    </row>
    <row r="49" spans="2:19" ht="31.95" customHeight="1" x14ac:dyDescent="0.35">
      <c r="B49" t="s">
        <v>1236</v>
      </c>
      <c r="C49" s="112"/>
      <c r="D49" s="473">
        <v>296132029.58999997</v>
      </c>
      <c r="E49" s="474"/>
      <c r="F49" s="475" t="s">
        <v>398</v>
      </c>
      <c r="G49" s="474"/>
      <c r="H49" s="72" t="s">
        <v>1266</v>
      </c>
      <c r="J49" s="564"/>
      <c r="K49" s="426"/>
      <c r="M49" s="234"/>
      <c r="O49" s="234"/>
      <c r="Q49" s="234"/>
      <c r="S49" s="234"/>
    </row>
    <row r="50" spans="2:19" ht="31.95" customHeight="1" x14ac:dyDescent="0.35">
      <c r="B50" t="s">
        <v>565</v>
      </c>
      <c r="C50" s="112"/>
      <c r="D50" s="473">
        <v>160500.81</v>
      </c>
      <c r="E50" s="474"/>
      <c r="F50" s="475" t="s">
        <v>401</v>
      </c>
      <c r="G50" s="474"/>
      <c r="H50" s="72" t="s">
        <v>1266</v>
      </c>
      <c r="J50" s="564"/>
      <c r="K50" s="426"/>
      <c r="M50" s="234"/>
      <c r="O50" s="234"/>
      <c r="Q50" s="234"/>
      <c r="S50" s="234"/>
    </row>
    <row r="51" spans="2:19" ht="31.95" customHeight="1" x14ac:dyDescent="0.35">
      <c r="B51" t="s">
        <v>565</v>
      </c>
      <c r="C51" s="112"/>
      <c r="D51" s="473">
        <v>111598152.08999991</v>
      </c>
      <c r="E51" s="474"/>
      <c r="F51" s="475" t="s">
        <v>398</v>
      </c>
      <c r="G51" s="474"/>
      <c r="H51" s="72" t="s">
        <v>1266</v>
      </c>
      <c r="J51" s="564"/>
      <c r="K51" s="426"/>
      <c r="M51" s="234"/>
      <c r="O51" s="234"/>
      <c r="Q51" s="234"/>
      <c r="S51" s="234"/>
    </row>
    <row r="52" spans="2:19" ht="31.95" customHeight="1" x14ac:dyDescent="0.35">
      <c r="B52" t="s">
        <v>541</v>
      </c>
      <c r="C52" s="112"/>
      <c r="D52" s="473">
        <v>489965.46600000001</v>
      </c>
      <c r="E52" s="474"/>
      <c r="F52" s="475" t="s">
        <v>401</v>
      </c>
      <c r="G52" s="474"/>
      <c r="H52" s="72" t="s">
        <v>1266</v>
      </c>
      <c r="J52" s="564"/>
      <c r="K52" s="426"/>
      <c r="M52" s="234"/>
      <c r="O52" s="234"/>
      <c r="Q52" s="234"/>
      <c r="S52" s="234"/>
    </row>
    <row r="53" spans="2:19" ht="31.95" customHeight="1" x14ac:dyDescent="0.35">
      <c r="B53" t="s">
        <v>541</v>
      </c>
      <c r="C53" s="112"/>
      <c r="D53" s="473">
        <v>54496203.600000001</v>
      </c>
      <c r="E53" s="474"/>
      <c r="F53" s="475" t="s">
        <v>398</v>
      </c>
      <c r="G53" s="474"/>
      <c r="H53" s="72" t="s">
        <v>1266</v>
      </c>
      <c r="J53" s="564"/>
      <c r="K53" s="426"/>
      <c r="M53" s="234"/>
      <c r="O53" s="234"/>
      <c r="Q53" s="234"/>
      <c r="S53" s="234"/>
    </row>
    <row r="54" spans="2:19" ht="31.95" customHeight="1" x14ac:dyDescent="0.35">
      <c r="B54" t="s">
        <v>1239</v>
      </c>
      <c r="C54" s="112"/>
      <c r="D54" s="473">
        <v>800783.2152913129</v>
      </c>
      <c r="E54" s="474"/>
      <c r="F54" s="475" t="s">
        <v>401</v>
      </c>
      <c r="G54" s="474"/>
      <c r="H54" s="72" t="s">
        <v>1266</v>
      </c>
      <c r="J54" s="564"/>
      <c r="K54" s="426"/>
      <c r="M54" s="234"/>
      <c r="O54" s="234"/>
      <c r="Q54" s="234"/>
      <c r="S54" s="234"/>
    </row>
    <row r="55" spans="2:19" ht="31.95" customHeight="1" x14ac:dyDescent="0.35">
      <c r="B55" t="s">
        <v>1239</v>
      </c>
      <c r="C55" s="112"/>
      <c r="D55" s="473">
        <v>3872882966.2787809</v>
      </c>
      <c r="E55" s="474"/>
      <c r="F55" s="475" t="s">
        <v>398</v>
      </c>
      <c r="G55" s="474"/>
      <c r="H55" s="72" t="s">
        <v>1266</v>
      </c>
      <c r="J55" s="564"/>
      <c r="K55" s="426"/>
      <c r="M55" s="234"/>
      <c r="O55" s="234"/>
      <c r="Q55" s="234"/>
      <c r="S55" s="234"/>
    </row>
    <row r="56" spans="2:19" ht="31.95" customHeight="1" x14ac:dyDescent="0.35">
      <c r="B56" t="s">
        <v>1240</v>
      </c>
      <c r="C56" s="112"/>
      <c r="D56" s="473">
        <v>1036366.406</v>
      </c>
      <c r="E56" s="474"/>
      <c r="F56" s="475" t="s">
        <v>401</v>
      </c>
      <c r="G56" s="474"/>
      <c r="H56" s="72" t="s">
        <v>1266</v>
      </c>
      <c r="J56" s="564"/>
      <c r="K56" s="426"/>
      <c r="M56" s="234"/>
      <c r="O56" s="234"/>
      <c r="Q56" s="234"/>
      <c r="S56" s="234"/>
    </row>
    <row r="57" spans="2:19" ht="31.95" customHeight="1" x14ac:dyDescent="0.35">
      <c r="B57" t="s">
        <v>1240</v>
      </c>
      <c r="C57" s="112"/>
      <c r="D57" s="473">
        <v>41491375.899999999</v>
      </c>
      <c r="E57" s="474"/>
      <c r="F57" s="475" t="s">
        <v>398</v>
      </c>
      <c r="G57" s="474"/>
      <c r="H57" s="72" t="s">
        <v>1266</v>
      </c>
      <c r="J57" s="564"/>
      <c r="K57" s="426"/>
      <c r="M57" s="234"/>
      <c r="O57" s="234"/>
      <c r="Q57" s="234"/>
      <c r="S57" s="234"/>
    </row>
    <row r="58" spans="2:19" ht="31.95" customHeight="1" x14ac:dyDescent="0.35">
      <c r="B58" t="s">
        <v>1242</v>
      </c>
      <c r="C58" s="112"/>
      <c r="D58" s="473">
        <v>8049163</v>
      </c>
      <c r="E58" s="474"/>
      <c r="F58" s="475" t="s">
        <v>409</v>
      </c>
      <c r="G58" s="474"/>
      <c r="H58" s="72" t="s">
        <v>1266</v>
      </c>
      <c r="J58" s="564"/>
      <c r="K58" s="426"/>
      <c r="M58" s="234"/>
      <c r="O58" s="234"/>
      <c r="Q58" s="234"/>
      <c r="S58" s="234"/>
    </row>
    <row r="59" spans="2:19" ht="31.95" customHeight="1" x14ac:dyDescent="0.35">
      <c r="B59" t="s">
        <v>1242</v>
      </c>
      <c r="C59" s="112"/>
      <c r="D59" s="473">
        <v>526652160.84000003</v>
      </c>
      <c r="E59" s="474"/>
      <c r="F59" s="475" t="s">
        <v>398</v>
      </c>
      <c r="G59" s="474"/>
      <c r="H59" s="72" t="s">
        <v>1266</v>
      </c>
      <c r="J59" s="564"/>
      <c r="K59" s="426"/>
      <c r="M59" s="234"/>
      <c r="O59" s="234"/>
      <c r="Q59" s="234"/>
      <c r="S59" s="234"/>
    </row>
  </sheetData>
  <mergeCells count="1">
    <mergeCell ref="J15:J59"/>
  </mergeCells>
  <dataValidations count="2">
    <dataValidation type="list" showInputMessage="1" showErrorMessage="1" promptTitle="Type de déclaration" prompt="Veuillez indiquer le type de déclaration, parmi:_x000a__x000a_Divulgation systématique_x000a_Rapportage ITIE_x000a_Non disponible_x000a_Sans objet" sqref="D16:D59">
      <formula1>Reporting_options_list</formula1>
    </dataValidation>
    <dataValidation type="textLength" allowBlank="1" showInputMessage="1" showErrorMessage="1" errorTitle="Veuillez ne pas modifier" error="Veuillez ne pas modifier ces cellules" sqref="B16:B59">
      <formula1>10000</formula1>
      <formula2>50000</formula2>
    </dataValidation>
  </dataValidations>
  <hyperlinks>
    <hyperlink ref="B9" r:id="rId1"/>
    <hyperlink ref="F10" r:id="rId2"/>
    <hyperlink ref="F14" r:id="rId3"/>
    <hyperlink ref="F11" r:id="rId4"/>
    <hyperlink ref="F13" r:id="rId5"/>
    <hyperlink ref="F15" r:id="rId6"/>
    <hyperlink ref="H16:H56" r:id="rId7" display="http://itie-rdc.masiavuvu.fr/donnees-itie/"/>
    <hyperlink ref="H58:H59" r:id="rId8" display="http://itie-rdc.masiavuvu.fr/donnees-itie/"/>
  </hyperlinks>
  <pageMargins left="0.23622047244094491" right="0.23622047244094491" top="0.74803149606299213" bottom="0.74803149606299213" header="0.31496062992125984" footer="0.31496062992125984"/>
  <pageSetup paperSize="8" fitToHeight="2" orientation="landscape"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7A516"/>
    <pageSetUpPr fitToPage="1"/>
  </sheetPr>
  <dimension ref="A1:T40"/>
  <sheetViews>
    <sheetView tabSelected="1" topLeftCell="E1" zoomScale="110" zoomScaleNormal="110" workbookViewId="0">
      <selection activeCell="K37" sqref="K37"/>
    </sheetView>
  </sheetViews>
  <sheetFormatPr baseColWidth="10" defaultColWidth="10.5" defaultRowHeight="15.6" x14ac:dyDescent="0.3"/>
  <cols>
    <col min="1" max="1" width="15.5" customWidth="1"/>
    <col min="2" max="2" width="50.69921875" customWidth="1"/>
    <col min="3" max="3" width="3" customWidth="1"/>
    <col min="4" max="4" width="25.19921875" customWidth="1"/>
    <col min="5" max="5" width="3" customWidth="1"/>
    <col min="6" max="6" width="30.8984375" customWidth="1"/>
    <col min="7" max="7" width="3" customWidth="1"/>
    <col min="8" max="8" width="26" customWidth="1"/>
    <col min="9" max="9" width="3"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410</v>
      </c>
    </row>
    <row r="3" spans="1:20" s="22" customFormat="1" ht="105" x14ac:dyDescent="0.3">
      <c r="A3" s="201" t="s">
        <v>411</v>
      </c>
      <c r="B3" s="39" t="s">
        <v>412</v>
      </c>
      <c r="D3" s="316" t="s">
        <v>413</v>
      </c>
      <c r="F3" s="40"/>
      <c r="H3" s="341"/>
      <c r="J3" s="222"/>
      <c r="K3" s="410"/>
      <c r="M3" s="223"/>
      <c r="O3" s="223"/>
      <c r="Q3" s="223"/>
      <c r="S3" s="223"/>
    </row>
    <row r="5" spans="1:20" s="264" customFormat="1" ht="97.2" x14ac:dyDescent="0.3">
      <c r="A5" s="269"/>
      <c r="B5" s="263" t="s">
        <v>134</v>
      </c>
      <c r="D5" s="265" t="s">
        <v>135</v>
      </c>
      <c r="E5" s="266"/>
      <c r="F5" s="265" t="s">
        <v>136</v>
      </c>
      <c r="G5" s="266"/>
      <c r="H5" s="342" t="s">
        <v>137</v>
      </c>
      <c r="J5" s="267" t="s">
        <v>138</v>
      </c>
      <c r="K5" s="396" t="s">
        <v>139</v>
      </c>
      <c r="L5" s="266"/>
      <c r="M5" s="267" t="s">
        <v>140</v>
      </c>
      <c r="N5" s="266"/>
      <c r="O5" s="267" t="s">
        <v>141</v>
      </c>
      <c r="P5" s="266"/>
      <c r="Q5" s="267" t="s">
        <v>142</v>
      </c>
      <c r="R5" s="266"/>
      <c r="S5" s="267" t="s">
        <v>143</v>
      </c>
    </row>
    <row r="6" spans="1:20" s="21" customFormat="1" ht="18.600000000000001" x14ac:dyDescent="0.3">
      <c r="A6" s="38"/>
      <c r="B6" s="30"/>
      <c r="D6" s="30"/>
      <c r="F6" s="30"/>
      <c r="H6" s="343"/>
      <c r="J6" s="31"/>
      <c r="K6" s="411"/>
      <c r="M6" s="31"/>
      <c r="O6" s="31"/>
      <c r="Q6" s="31"/>
      <c r="S6" s="31"/>
    </row>
    <row r="7" spans="1:20" s="225" customFormat="1" ht="46.8" x14ac:dyDescent="0.3">
      <c r="A7" s="224"/>
      <c r="B7" s="14" t="s">
        <v>414</v>
      </c>
      <c r="D7" s="316" t="s">
        <v>147</v>
      </c>
      <c r="F7" s="285" t="s">
        <v>415</v>
      </c>
      <c r="G7" s="21"/>
      <c r="H7" s="316" t="s">
        <v>416</v>
      </c>
      <c r="I7" s="21"/>
      <c r="J7" s="344"/>
      <c r="K7" s="429"/>
      <c r="L7" s="21"/>
      <c r="M7" s="223"/>
      <c r="N7" s="22"/>
      <c r="O7" s="223"/>
      <c r="P7" s="22"/>
      <c r="Q7" s="223"/>
      <c r="R7" s="22"/>
      <c r="S7" s="223"/>
      <c r="T7" s="21"/>
    </row>
    <row r="8" spans="1:20" s="225" customFormat="1" ht="75" x14ac:dyDescent="0.3">
      <c r="A8" s="224"/>
      <c r="B8" s="14"/>
      <c r="D8" s="316" t="s">
        <v>147</v>
      </c>
      <c r="F8" s="285" t="s">
        <v>417</v>
      </c>
      <c r="G8" s="226"/>
      <c r="H8" s="303" t="s">
        <v>418</v>
      </c>
      <c r="I8" s="21"/>
      <c r="J8" s="344"/>
      <c r="K8" s="429" t="s">
        <v>1155</v>
      </c>
      <c r="L8" s="21"/>
      <c r="M8" s="223"/>
      <c r="N8" s="22"/>
      <c r="O8" s="223"/>
      <c r="P8" s="22"/>
      <c r="Q8" s="223"/>
      <c r="R8" s="22"/>
      <c r="S8" s="223"/>
      <c r="T8" s="21"/>
    </row>
    <row r="9" spans="1:20" s="225" customFormat="1" ht="46.8" x14ac:dyDescent="0.3">
      <c r="A9" s="224"/>
      <c r="B9" s="14"/>
      <c r="D9" s="316" t="s">
        <v>147</v>
      </c>
      <c r="F9" s="285" t="s">
        <v>309</v>
      </c>
      <c r="G9" s="226"/>
      <c r="H9" s="303" t="s">
        <v>419</v>
      </c>
      <c r="I9" s="21"/>
      <c r="J9" s="344"/>
      <c r="K9" s="429" t="s">
        <v>1156</v>
      </c>
      <c r="L9" s="21"/>
      <c r="M9" s="223"/>
      <c r="N9" s="22"/>
      <c r="O9" s="223"/>
      <c r="P9" s="22"/>
      <c r="Q9" s="223"/>
      <c r="R9" s="22"/>
      <c r="S9" s="223"/>
      <c r="T9" s="21"/>
    </row>
    <row r="10" spans="1:20" s="225" customFormat="1" ht="46.8" x14ac:dyDescent="0.3">
      <c r="A10" s="224"/>
      <c r="B10" s="36" t="s">
        <v>420</v>
      </c>
      <c r="D10" s="316" t="s">
        <v>147</v>
      </c>
      <c r="F10" s="285" t="s">
        <v>415</v>
      </c>
      <c r="G10" s="22"/>
      <c r="H10" s="316" t="s">
        <v>421</v>
      </c>
      <c r="I10" s="22"/>
      <c r="J10" s="345"/>
      <c r="K10" s="430"/>
      <c r="L10" s="22"/>
      <c r="M10" s="223"/>
      <c r="N10" s="22"/>
      <c r="O10" s="223"/>
      <c r="P10" s="22"/>
      <c r="Q10" s="223"/>
      <c r="R10" s="22"/>
      <c r="S10" s="223"/>
      <c r="T10" s="22"/>
    </row>
    <row r="11" spans="1:20" s="225" customFormat="1" ht="75" x14ac:dyDescent="0.3">
      <c r="A11" s="224"/>
      <c r="B11" s="14"/>
      <c r="D11" s="316" t="s">
        <v>147</v>
      </c>
      <c r="F11" s="285" t="s">
        <v>417</v>
      </c>
      <c r="G11" s="226"/>
      <c r="H11" s="303" t="s">
        <v>422</v>
      </c>
      <c r="I11" s="21"/>
      <c r="J11" s="344"/>
      <c r="K11" s="429" t="s">
        <v>1155</v>
      </c>
      <c r="L11" s="21"/>
      <c r="M11" s="223"/>
      <c r="N11" s="22"/>
      <c r="O11" s="223"/>
      <c r="P11" s="22"/>
      <c r="Q11" s="223"/>
      <c r="R11" s="22"/>
      <c r="S11" s="223"/>
      <c r="T11" s="21"/>
    </row>
    <row r="12" spans="1:20" s="225" customFormat="1" ht="46.8" x14ac:dyDescent="0.3">
      <c r="A12" s="224"/>
      <c r="B12" s="14"/>
      <c r="D12" s="316" t="s">
        <v>147</v>
      </c>
      <c r="F12" s="285" t="s">
        <v>309</v>
      </c>
      <c r="G12" s="226"/>
      <c r="H12" s="303" t="s">
        <v>423</v>
      </c>
      <c r="I12" s="21"/>
      <c r="J12" s="344"/>
      <c r="K12" s="429"/>
      <c r="L12" s="21"/>
      <c r="M12" s="223"/>
      <c r="N12" s="22"/>
      <c r="O12" s="223"/>
      <c r="P12" s="22"/>
      <c r="Q12" s="223"/>
      <c r="R12" s="22"/>
      <c r="S12" s="223"/>
      <c r="T12" s="21"/>
    </row>
    <row r="13" spans="1:20" s="225" customFormat="1" ht="46.8" x14ac:dyDescent="0.3">
      <c r="A13" s="224"/>
      <c r="B13" s="36"/>
      <c r="D13" s="316" t="s">
        <v>147</v>
      </c>
      <c r="F13" s="285" t="s">
        <v>424</v>
      </c>
      <c r="G13" s="22"/>
      <c r="H13" s="316" t="s">
        <v>425</v>
      </c>
      <c r="I13" s="22"/>
      <c r="J13" s="345"/>
      <c r="K13" s="430"/>
      <c r="L13" s="22"/>
      <c r="M13" s="223"/>
      <c r="N13" s="22"/>
      <c r="O13" s="223"/>
      <c r="P13" s="22"/>
      <c r="Q13" s="223"/>
      <c r="R13" s="22"/>
      <c r="S13" s="223"/>
      <c r="T13" s="22"/>
    </row>
    <row r="14" spans="1:20" s="225" customFormat="1" ht="46.8" x14ac:dyDescent="0.3">
      <c r="A14" s="224"/>
      <c r="B14" s="36" t="s">
        <v>426</v>
      </c>
      <c r="D14" s="316" t="s">
        <v>147</v>
      </c>
      <c r="F14" s="285" t="s">
        <v>415</v>
      </c>
      <c r="G14" s="22"/>
      <c r="H14" s="316" t="s">
        <v>421</v>
      </c>
      <c r="I14" s="22"/>
      <c r="J14" s="344"/>
      <c r="K14" s="429"/>
      <c r="L14" s="22"/>
      <c r="M14" s="223"/>
      <c r="N14" s="22"/>
      <c r="O14" s="223"/>
      <c r="P14" s="22"/>
      <c r="Q14" s="223"/>
      <c r="R14" s="22"/>
      <c r="S14" s="223"/>
      <c r="T14" s="22"/>
    </row>
    <row r="15" spans="1:20" s="225" customFormat="1" ht="75" x14ac:dyDescent="0.3">
      <c r="A15" s="224"/>
      <c r="B15" s="14"/>
      <c r="D15" s="316" t="s">
        <v>147</v>
      </c>
      <c r="F15" s="285" t="s">
        <v>417</v>
      </c>
      <c r="G15" s="226"/>
      <c r="H15" s="303" t="s">
        <v>422</v>
      </c>
      <c r="I15" s="21"/>
      <c r="J15" s="344"/>
      <c r="K15" s="429" t="s">
        <v>1155</v>
      </c>
      <c r="L15" s="21"/>
      <c r="M15" s="223"/>
      <c r="N15" s="22"/>
      <c r="O15" s="223"/>
      <c r="P15" s="22"/>
      <c r="Q15" s="223"/>
      <c r="R15" s="22"/>
      <c r="S15" s="223"/>
      <c r="T15" s="21"/>
    </row>
    <row r="16" spans="1:20" s="225" customFormat="1" ht="46.8" x14ac:dyDescent="0.3">
      <c r="A16" s="224"/>
      <c r="B16" s="14"/>
      <c r="D16" s="316" t="s">
        <v>147</v>
      </c>
      <c r="F16" s="285" t="s">
        <v>309</v>
      </c>
      <c r="G16" s="226"/>
      <c r="H16" s="303" t="s">
        <v>423</v>
      </c>
      <c r="I16" s="21"/>
      <c r="J16" s="344"/>
      <c r="K16" s="429"/>
      <c r="L16" s="21"/>
      <c r="M16" s="223"/>
      <c r="N16" s="22"/>
      <c r="O16" s="223"/>
      <c r="P16" s="22"/>
      <c r="Q16" s="223"/>
      <c r="R16" s="22"/>
      <c r="S16" s="223"/>
      <c r="T16" s="21"/>
    </row>
    <row r="17" spans="1:20" s="225" customFormat="1" ht="46.8" x14ac:dyDescent="0.3">
      <c r="A17" s="224"/>
      <c r="B17" s="36"/>
      <c r="D17" s="316" t="s">
        <v>147</v>
      </c>
      <c r="F17" s="285" t="s">
        <v>424</v>
      </c>
      <c r="G17" s="22"/>
      <c r="H17" s="316" t="s">
        <v>425</v>
      </c>
      <c r="I17" s="22"/>
      <c r="J17" s="345"/>
      <c r="K17" s="430"/>
      <c r="L17" s="22"/>
      <c r="M17" s="223"/>
      <c r="N17" s="22"/>
      <c r="O17" s="223"/>
      <c r="P17" s="22"/>
      <c r="Q17" s="223"/>
      <c r="R17" s="22"/>
      <c r="S17" s="223"/>
      <c r="T17" s="22"/>
    </row>
    <row r="18" spans="1:20" s="225" customFormat="1" ht="46.8" x14ac:dyDescent="0.3">
      <c r="A18" s="224"/>
      <c r="B18" s="36" t="s">
        <v>427</v>
      </c>
      <c r="D18" s="316" t="s">
        <v>147</v>
      </c>
      <c r="F18" s="285" t="s">
        <v>415</v>
      </c>
      <c r="G18" s="22"/>
      <c r="H18" s="316" t="s">
        <v>428</v>
      </c>
      <c r="I18" s="22"/>
      <c r="J18" s="344"/>
      <c r="K18" s="429"/>
      <c r="L18" s="22"/>
      <c r="M18" s="223"/>
      <c r="N18" s="22"/>
      <c r="O18" s="223"/>
      <c r="P18" s="22"/>
      <c r="Q18" s="223"/>
      <c r="R18" s="22"/>
      <c r="S18" s="223"/>
      <c r="T18" s="22"/>
    </row>
    <row r="19" spans="1:20" s="225" customFormat="1" ht="75" x14ac:dyDescent="0.3">
      <c r="A19" s="224"/>
      <c r="B19" s="14"/>
      <c r="D19" s="316" t="s">
        <v>147</v>
      </c>
      <c r="F19" s="285" t="s">
        <v>417</v>
      </c>
      <c r="G19" s="226"/>
      <c r="H19" s="303" t="s">
        <v>429</v>
      </c>
      <c r="I19" s="21"/>
      <c r="J19" s="344"/>
      <c r="K19" s="429" t="s">
        <v>1155</v>
      </c>
      <c r="L19" s="21"/>
      <c r="M19" s="223"/>
      <c r="N19" s="22"/>
      <c r="O19" s="223"/>
      <c r="P19" s="22"/>
      <c r="Q19" s="223"/>
      <c r="R19" s="22"/>
      <c r="S19" s="223"/>
      <c r="T19" s="21"/>
    </row>
    <row r="20" spans="1:20" s="225" customFormat="1" ht="46.8" x14ac:dyDescent="0.3">
      <c r="A20" s="224"/>
      <c r="B20" s="14"/>
      <c r="D20" s="316" t="s">
        <v>147</v>
      </c>
      <c r="F20" s="285" t="s">
        <v>309</v>
      </c>
      <c r="G20" s="226"/>
      <c r="H20" s="303" t="s">
        <v>430</v>
      </c>
      <c r="I20" s="21"/>
      <c r="J20" s="344"/>
      <c r="K20" s="429"/>
      <c r="L20" s="21"/>
      <c r="M20" s="223"/>
      <c r="N20" s="22"/>
      <c r="O20" s="223"/>
      <c r="P20" s="22"/>
      <c r="Q20" s="223"/>
      <c r="R20" s="22"/>
      <c r="S20" s="223"/>
      <c r="T20" s="21"/>
    </row>
    <row r="21" spans="1:20" s="225" customFormat="1" ht="46.8" x14ac:dyDescent="0.3">
      <c r="A21" s="224"/>
      <c r="B21" s="14"/>
      <c r="D21" s="316" t="s">
        <v>150</v>
      </c>
      <c r="F21" s="285" t="s">
        <v>431</v>
      </c>
      <c r="G21" s="226"/>
      <c r="H21" s="303" t="s">
        <v>432</v>
      </c>
      <c r="I21" s="21"/>
      <c r="J21" s="344"/>
      <c r="K21" s="429"/>
      <c r="L21" s="21"/>
      <c r="M21" s="223"/>
      <c r="N21" s="22"/>
      <c r="O21" s="223"/>
      <c r="P21" s="22"/>
      <c r="Q21" s="223"/>
      <c r="R21" s="22"/>
      <c r="S21" s="223"/>
      <c r="T21" s="21"/>
    </row>
    <row r="22" spans="1:20" s="225" customFormat="1" ht="75" x14ac:dyDescent="0.3">
      <c r="A22" s="224"/>
      <c r="B22" s="36" t="s">
        <v>433</v>
      </c>
      <c r="D22" s="316" t="s">
        <v>147</v>
      </c>
      <c r="F22" s="285" t="s">
        <v>415</v>
      </c>
      <c r="G22" s="22"/>
      <c r="H22" s="303" t="s">
        <v>434</v>
      </c>
      <c r="I22" s="22"/>
      <c r="J22" s="344"/>
      <c r="K22" s="429"/>
      <c r="L22" s="22"/>
      <c r="M22" s="223"/>
      <c r="N22" s="22"/>
      <c r="O22" s="223"/>
      <c r="P22" s="22"/>
      <c r="Q22" s="223"/>
      <c r="R22" s="22"/>
      <c r="S22" s="223"/>
      <c r="T22" s="22"/>
    </row>
    <row r="23" spans="1:20" s="225" customFormat="1" ht="46.8" x14ac:dyDescent="0.3">
      <c r="A23" s="224"/>
      <c r="B23" s="14"/>
      <c r="D23" s="316" t="s">
        <v>147</v>
      </c>
      <c r="F23" s="285" t="s">
        <v>309</v>
      </c>
      <c r="G23" s="226"/>
      <c r="H23" s="303" t="s">
        <v>435</v>
      </c>
      <c r="I23" s="21"/>
      <c r="J23" s="344"/>
      <c r="K23" s="429"/>
      <c r="L23" s="21"/>
      <c r="M23" s="223"/>
      <c r="N23" s="22"/>
      <c r="O23" s="223"/>
      <c r="P23" s="22"/>
      <c r="Q23" s="223"/>
      <c r="R23" s="22"/>
      <c r="S23" s="223"/>
      <c r="T23" s="21"/>
    </row>
    <row r="24" spans="1:20" s="225" customFormat="1" ht="46.8" x14ac:dyDescent="0.3">
      <c r="A24" s="224"/>
      <c r="B24" s="36" t="s">
        <v>436</v>
      </c>
      <c r="D24" s="316" t="s">
        <v>147</v>
      </c>
      <c r="F24" s="285" t="s">
        <v>415</v>
      </c>
      <c r="G24" s="22"/>
      <c r="H24" s="316" t="s">
        <v>437</v>
      </c>
      <c r="I24" s="22"/>
      <c r="J24" s="344"/>
      <c r="K24" s="429"/>
      <c r="L24" s="22"/>
      <c r="M24" s="223"/>
      <c r="N24" s="22"/>
      <c r="O24" s="223"/>
      <c r="P24" s="22"/>
      <c r="Q24" s="223"/>
      <c r="R24" s="22"/>
      <c r="S24" s="223"/>
      <c r="T24" s="22"/>
    </row>
    <row r="25" spans="1:20" s="225" customFormat="1" ht="46.8" x14ac:dyDescent="0.3">
      <c r="A25" s="224"/>
      <c r="B25" s="14"/>
      <c r="D25" s="316" t="s">
        <v>147</v>
      </c>
      <c r="F25" s="285" t="s">
        <v>309</v>
      </c>
      <c r="G25" s="226"/>
      <c r="H25" s="303" t="s">
        <v>438</v>
      </c>
      <c r="I25" s="21"/>
      <c r="J25" s="344"/>
      <c r="K25" s="429"/>
      <c r="L25" s="21"/>
      <c r="M25" s="223"/>
      <c r="N25" s="22"/>
      <c r="O25" s="223"/>
      <c r="P25" s="22"/>
      <c r="Q25" s="223"/>
      <c r="R25" s="22"/>
      <c r="S25" s="223"/>
      <c r="T25" s="21"/>
    </row>
    <row r="26" spans="1:20" s="225" customFormat="1" ht="46.8" x14ac:dyDescent="0.3">
      <c r="A26" s="224"/>
      <c r="B26" s="36" t="s">
        <v>439</v>
      </c>
      <c r="D26" s="316" t="s">
        <v>147</v>
      </c>
      <c r="F26" s="285" t="s">
        <v>415</v>
      </c>
      <c r="G26" s="22"/>
      <c r="H26" s="316" t="s">
        <v>440</v>
      </c>
      <c r="I26" s="22"/>
      <c r="J26" s="344"/>
      <c r="K26" s="429"/>
      <c r="L26" s="22"/>
      <c r="M26" s="223"/>
      <c r="N26" s="22"/>
      <c r="O26" s="223"/>
      <c r="P26" s="22"/>
      <c r="Q26" s="223"/>
      <c r="R26" s="22"/>
      <c r="S26" s="223"/>
      <c r="T26" s="22"/>
    </row>
    <row r="27" spans="1:20" s="225" customFormat="1" ht="75" x14ac:dyDescent="0.3">
      <c r="A27" s="224"/>
      <c r="B27" s="14"/>
      <c r="D27" s="316" t="s">
        <v>147</v>
      </c>
      <c r="F27" s="285" t="s">
        <v>417</v>
      </c>
      <c r="G27" s="226"/>
      <c r="H27" s="303" t="s">
        <v>441</v>
      </c>
      <c r="I27" s="21"/>
      <c r="J27" s="344"/>
      <c r="K27" s="429" t="s">
        <v>1155</v>
      </c>
      <c r="L27" s="21"/>
      <c r="M27" s="223"/>
      <c r="N27" s="22"/>
      <c r="O27" s="223"/>
      <c r="P27" s="22"/>
      <c r="Q27" s="223"/>
      <c r="R27" s="22"/>
      <c r="S27" s="223"/>
      <c r="T27" s="21"/>
    </row>
    <row r="28" spans="1:20" s="225" customFormat="1" ht="46.8" x14ac:dyDescent="0.3">
      <c r="A28" s="224"/>
      <c r="B28" s="36" t="s">
        <v>442</v>
      </c>
      <c r="D28" s="316" t="s">
        <v>147</v>
      </c>
      <c r="F28" s="285" t="s">
        <v>415</v>
      </c>
      <c r="G28" s="22"/>
      <c r="H28" s="316" t="s">
        <v>443</v>
      </c>
      <c r="I28" s="22"/>
      <c r="J28" s="344"/>
      <c r="K28" s="429"/>
      <c r="L28" s="22"/>
      <c r="M28" s="223"/>
      <c r="N28" s="22"/>
      <c r="O28" s="223"/>
      <c r="P28" s="22"/>
      <c r="Q28" s="223"/>
      <c r="R28" s="22"/>
      <c r="S28" s="223"/>
      <c r="T28" s="22"/>
    </row>
    <row r="29" spans="1:20" s="225" customFormat="1" ht="46.8" x14ac:dyDescent="0.3">
      <c r="A29" s="224"/>
      <c r="B29" s="14"/>
      <c r="D29" s="316" t="s">
        <v>147</v>
      </c>
      <c r="F29" s="285" t="s">
        <v>309</v>
      </c>
      <c r="G29" s="226"/>
      <c r="H29" s="303" t="s">
        <v>444</v>
      </c>
      <c r="I29" s="21"/>
      <c r="J29" s="344"/>
      <c r="K29" s="429"/>
      <c r="L29" s="21"/>
      <c r="M29" s="223"/>
      <c r="N29" s="22"/>
      <c r="O29" s="223"/>
      <c r="P29" s="22"/>
      <c r="Q29" s="223"/>
      <c r="R29" s="22"/>
      <c r="S29" s="223"/>
      <c r="T29" s="21"/>
    </row>
    <row r="30" spans="1:20" s="225" customFormat="1" ht="46.8" x14ac:dyDescent="0.3">
      <c r="A30" s="224"/>
      <c r="B30" s="36" t="s">
        <v>445</v>
      </c>
      <c r="D30" s="316" t="s">
        <v>147</v>
      </c>
      <c r="F30" s="285" t="s">
        <v>415</v>
      </c>
      <c r="G30" s="22"/>
      <c r="H30" s="316" t="s">
        <v>446</v>
      </c>
      <c r="I30" s="22"/>
      <c r="J30" s="344"/>
      <c r="K30" s="429"/>
      <c r="L30" s="22"/>
      <c r="M30" s="223"/>
      <c r="N30" s="22"/>
      <c r="O30" s="223"/>
      <c r="P30" s="22"/>
      <c r="Q30" s="223"/>
      <c r="R30" s="22"/>
      <c r="S30" s="223"/>
      <c r="T30" s="22"/>
    </row>
    <row r="31" spans="1:20" s="225" customFormat="1" ht="75" x14ac:dyDescent="0.3">
      <c r="A31" s="224"/>
      <c r="B31" s="14"/>
      <c r="D31" s="316" t="s">
        <v>147</v>
      </c>
      <c r="F31" s="285" t="s">
        <v>417</v>
      </c>
      <c r="G31" s="226"/>
      <c r="H31" s="303" t="s">
        <v>447</v>
      </c>
      <c r="I31" s="21"/>
      <c r="J31" s="344"/>
      <c r="K31" s="429" t="s">
        <v>1155</v>
      </c>
      <c r="L31" s="21"/>
      <c r="M31" s="223"/>
      <c r="N31" s="22"/>
      <c r="O31" s="223"/>
      <c r="P31" s="22"/>
      <c r="Q31" s="223"/>
      <c r="R31" s="22"/>
      <c r="S31" s="223"/>
      <c r="T31" s="21"/>
    </row>
    <row r="32" spans="1:20" s="225" customFormat="1" ht="105" x14ac:dyDescent="0.3">
      <c r="A32" s="224"/>
      <c r="B32" s="36" t="s">
        <v>448</v>
      </c>
      <c r="D32" s="316" t="s">
        <v>147</v>
      </c>
      <c r="F32" s="285" t="s">
        <v>415</v>
      </c>
      <c r="G32" s="22"/>
      <c r="H32" s="316" t="s">
        <v>449</v>
      </c>
      <c r="I32" s="22"/>
      <c r="J32" s="344"/>
      <c r="K32" s="429"/>
      <c r="L32" s="22"/>
      <c r="M32" s="223"/>
      <c r="N32" s="22"/>
      <c r="O32" s="223"/>
      <c r="P32" s="22"/>
      <c r="Q32" s="223"/>
      <c r="R32" s="22"/>
      <c r="S32" s="223"/>
      <c r="T32" s="22"/>
    </row>
    <row r="33" spans="1:20" s="225" customFormat="1" ht="75" x14ac:dyDescent="0.3">
      <c r="A33" s="224"/>
      <c r="B33" s="14"/>
      <c r="D33" s="316" t="s">
        <v>147</v>
      </c>
      <c r="F33" s="285" t="s">
        <v>417</v>
      </c>
      <c r="G33" s="226"/>
      <c r="H33" s="303" t="s">
        <v>450</v>
      </c>
      <c r="I33" s="21"/>
      <c r="J33" s="344"/>
      <c r="K33" s="429" t="s">
        <v>1155</v>
      </c>
      <c r="L33" s="21"/>
      <c r="M33" s="223"/>
      <c r="N33" s="22"/>
      <c r="O33" s="223"/>
      <c r="P33" s="22"/>
      <c r="Q33" s="223"/>
      <c r="R33" s="22"/>
      <c r="S33" s="223"/>
      <c r="T33" s="21"/>
    </row>
    <row r="34" spans="1:20" s="225" customFormat="1" ht="105" x14ac:dyDescent="0.3">
      <c r="A34" s="224"/>
      <c r="B34" s="36" t="s">
        <v>451</v>
      </c>
      <c r="D34" s="316" t="s">
        <v>147</v>
      </c>
      <c r="F34" s="285" t="s">
        <v>415</v>
      </c>
      <c r="G34" s="22"/>
      <c r="H34" s="316" t="s">
        <v>452</v>
      </c>
      <c r="I34" s="22"/>
      <c r="J34" s="344"/>
      <c r="K34" s="429"/>
      <c r="L34" s="22"/>
      <c r="M34" s="223"/>
      <c r="N34" s="22"/>
      <c r="O34" s="223"/>
      <c r="P34" s="22"/>
      <c r="Q34" s="223"/>
      <c r="R34" s="22"/>
      <c r="S34" s="223"/>
      <c r="T34" s="22"/>
    </row>
    <row r="35" spans="1:20" s="225" customFormat="1" ht="105" x14ac:dyDescent="0.3">
      <c r="A35" s="224"/>
      <c r="B35" s="36" t="s">
        <v>453</v>
      </c>
      <c r="D35" s="346"/>
      <c r="F35" s="285" t="s">
        <v>415</v>
      </c>
      <c r="G35" s="22"/>
      <c r="H35" s="316" t="s">
        <v>449</v>
      </c>
      <c r="I35" s="22"/>
      <c r="J35" s="344" t="s">
        <v>454</v>
      </c>
      <c r="K35" s="429"/>
      <c r="L35" s="22"/>
      <c r="M35" s="223"/>
      <c r="N35" s="22"/>
      <c r="O35" s="223"/>
      <c r="P35" s="22"/>
      <c r="Q35" s="223"/>
      <c r="R35" s="22"/>
      <c r="S35" s="223"/>
      <c r="T35" s="21"/>
    </row>
    <row r="36" spans="1:20" s="225" customFormat="1" ht="41.55" customHeight="1" x14ac:dyDescent="0.3">
      <c r="A36" s="224"/>
      <c r="B36" s="14"/>
      <c r="D36" s="316" t="s">
        <v>147</v>
      </c>
      <c r="F36" s="285" t="s">
        <v>417</v>
      </c>
      <c r="G36" s="226"/>
      <c r="H36" s="303" t="s">
        <v>455</v>
      </c>
      <c r="I36" s="21"/>
      <c r="J36" s="344"/>
      <c r="K36" s="429" t="s">
        <v>1155</v>
      </c>
      <c r="L36" s="21"/>
      <c r="M36" s="223"/>
      <c r="N36" s="22"/>
      <c r="O36" s="223"/>
      <c r="P36" s="22"/>
      <c r="Q36" s="223"/>
      <c r="R36" s="22"/>
      <c r="S36" s="223"/>
      <c r="T36" s="21"/>
    </row>
    <row r="37" spans="1:20" s="225" customFormat="1" ht="166.8" customHeight="1" x14ac:dyDescent="0.3">
      <c r="A37" s="224"/>
      <c r="B37" s="565" t="s">
        <v>456</v>
      </c>
      <c r="D37" s="316" t="s">
        <v>457</v>
      </c>
      <c r="F37" s="494" t="s">
        <v>1273</v>
      </c>
      <c r="G37" s="22"/>
      <c r="H37" s="316"/>
      <c r="I37" s="22"/>
      <c r="J37" s="344" t="s">
        <v>1318</v>
      </c>
      <c r="K37" s="457" t="s">
        <v>1157</v>
      </c>
      <c r="L37" s="22"/>
      <c r="M37" s="223"/>
      <c r="N37" s="22"/>
      <c r="O37" s="223"/>
      <c r="P37" s="22"/>
      <c r="Q37" s="223"/>
      <c r="R37" s="22"/>
      <c r="S37" s="223"/>
      <c r="T37" s="22"/>
    </row>
    <row r="38" spans="1:20" s="8" customFormat="1" ht="31.2" x14ac:dyDescent="0.3">
      <c r="A38" s="43"/>
      <c r="B38" s="566"/>
      <c r="D38" s="316"/>
      <c r="E38" s="225"/>
      <c r="F38" s="494" t="s">
        <v>1274</v>
      </c>
      <c r="G38" s="22"/>
      <c r="H38" s="316"/>
      <c r="I38" s="22"/>
      <c r="J38" s="344"/>
      <c r="K38" s="415"/>
    </row>
    <row r="39" spans="1:20" ht="31.2" x14ac:dyDescent="0.3">
      <c r="B39" s="566"/>
      <c r="D39" s="316"/>
      <c r="E39" s="225"/>
      <c r="F39" s="494" t="s">
        <v>1275</v>
      </c>
      <c r="G39" s="22"/>
      <c r="H39" s="316"/>
      <c r="I39" s="22"/>
      <c r="J39" s="344"/>
    </row>
    <row r="40" spans="1:20" ht="31.2" x14ac:dyDescent="0.3">
      <c r="B40" s="566"/>
      <c r="D40" s="316"/>
      <c r="E40" s="225"/>
      <c r="F40" s="494" t="s">
        <v>1276</v>
      </c>
      <c r="G40" s="22"/>
      <c r="H40" s="316"/>
      <c r="I40" s="22"/>
      <c r="J40" s="344"/>
    </row>
  </sheetData>
  <mergeCells count="1">
    <mergeCell ref="B37:B40"/>
  </mergeCells>
  <hyperlinks>
    <hyperlink ref="F22" r:id="rId1"/>
    <hyperlink ref="F26" r:id="rId2"/>
    <hyperlink ref="F28" r:id="rId3"/>
    <hyperlink ref="F30" r:id="rId4"/>
    <hyperlink ref="F7" r:id="rId5"/>
    <hyperlink ref="F10" r:id="rId6"/>
    <hyperlink ref="F18" r:id="rId7"/>
    <hyperlink ref="F24" r:id="rId8"/>
    <hyperlink ref="F32" r:id="rId9"/>
    <hyperlink ref="F35" r:id="rId10"/>
    <hyperlink ref="F13" r:id="rId11"/>
    <hyperlink ref="F14" r:id="rId12"/>
    <hyperlink ref="F17" r:id="rId13"/>
    <hyperlink ref="F34" r:id="rId14"/>
    <hyperlink ref="F36" r:id="rId15"/>
    <hyperlink ref="F9" r:id="rId16"/>
    <hyperlink ref="F37" r:id="rId17"/>
    <hyperlink ref="F38" r:id="rId18"/>
    <hyperlink ref="F39" r:id="rId19"/>
    <hyperlink ref="F40" r:id="rId20"/>
  </hyperlinks>
  <pageMargins left="0.23622047244094491" right="0.23622047244094491" top="0.74803149606299213" bottom="0.74803149606299213" header="0.31496062992125984" footer="0.31496062992125984"/>
  <pageSetup paperSize="8" scale="97" fitToHeight="2" orientation="landscape" r:id="rId2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K174"/>
  <sheetViews>
    <sheetView showGridLines="0" zoomScale="85" zoomScaleNormal="85" workbookViewId="0">
      <selection activeCell="F22" sqref="F22"/>
    </sheetView>
  </sheetViews>
  <sheetFormatPr baseColWidth="10" defaultColWidth="4" defaultRowHeight="24" customHeight="1" x14ac:dyDescent="0.3"/>
  <cols>
    <col min="1" max="1" width="4" style="5"/>
    <col min="2" max="2" width="78.19921875" style="5" customWidth="1"/>
    <col min="3" max="3" width="44.5" style="5" customWidth="1"/>
    <col min="4" max="4" width="57" style="5" customWidth="1"/>
    <col min="5" max="5" width="23" style="5" customWidth="1"/>
    <col min="6" max="10" width="26.5" style="5" customWidth="1"/>
    <col min="11" max="11" width="60.8984375" style="5" customWidth="1"/>
    <col min="12" max="12" width="4" style="5"/>
    <col min="13" max="13" width="55.3984375" style="5" customWidth="1"/>
    <col min="14" max="24" width="4" style="5"/>
    <col min="25" max="25" width="12" style="5" bestFit="1" customWidth="1"/>
    <col min="26" max="16384" width="4" style="5"/>
  </cols>
  <sheetData>
    <row r="1" spans="1:11" ht="15" x14ac:dyDescent="0.3">
      <c r="A1" s="239"/>
      <c r="B1" s="239"/>
      <c r="C1" s="239"/>
      <c r="D1" s="239"/>
      <c r="E1" s="239"/>
      <c r="F1" s="239"/>
      <c r="G1" s="239"/>
      <c r="H1" s="239"/>
      <c r="I1" s="239"/>
      <c r="J1" s="239"/>
      <c r="K1" s="239"/>
    </row>
    <row r="2" spans="1:11" ht="15" x14ac:dyDescent="0.3">
      <c r="A2" s="239"/>
      <c r="B2" s="527" t="s">
        <v>458</v>
      </c>
      <c r="C2" s="527"/>
      <c r="D2" s="527"/>
      <c r="E2" s="527"/>
      <c r="F2" s="527"/>
      <c r="G2" s="527"/>
      <c r="H2" s="527"/>
      <c r="I2" s="527"/>
      <c r="J2" s="527"/>
      <c r="K2" s="75" t="s">
        <v>1160</v>
      </c>
    </row>
    <row r="3" spans="1:11" x14ac:dyDescent="0.3">
      <c r="A3" s="239"/>
      <c r="B3" s="528" t="s">
        <v>35</v>
      </c>
      <c r="C3" s="528"/>
      <c r="D3" s="528"/>
      <c r="E3" s="528"/>
      <c r="F3" s="528"/>
      <c r="G3" s="528"/>
      <c r="H3" s="528"/>
      <c r="I3" s="528"/>
      <c r="J3" s="528"/>
      <c r="K3" s="239"/>
    </row>
    <row r="4" spans="1:11" ht="277.8" customHeight="1" x14ac:dyDescent="0.3">
      <c r="A4" s="239"/>
      <c r="B4" s="530" t="s">
        <v>459</v>
      </c>
      <c r="C4" s="530"/>
      <c r="D4" s="530"/>
      <c r="E4" s="530"/>
      <c r="F4" s="530"/>
      <c r="G4" s="530"/>
      <c r="H4" s="530"/>
      <c r="I4" s="530"/>
      <c r="J4" s="530"/>
      <c r="K4" s="445" t="s">
        <v>1158</v>
      </c>
    </row>
    <row r="5" spans="1:11" ht="15" x14ac:dyDescent="0.3">
      <c r="A5" s="239"/>
      <c r="B5" s="530" t="s">
        <v>460</v>
      </c>
      <c r="C5" s="530"/>
      <c r="D5" s="530"/>
      <c r="E5" s="530"/>
      <c r="F5" s="530"/>
      <c r="G5" s="530"/>
      <c r="H5" s="530"/>
      <c r="I5" s="530"/>
      <c r="J5" s="530"/>
      <c r="K5" s="239"/>
    </row>
    <row r="6" spans="1:11" ht="15" x14ac:dyDescent="0.3">
      <c r="A6" s="239"/>
      <c r="B6" s="530" t="s">
        <v>461</v>
      </c>
      <c r="C6" s="530"/>
      <c r="D6" s="530"/>
      <c r="E6" s="530"/>
      <c r="F6" s="530"/>
      <c r="G6" s="530"/>
      <c r="H6" s="530"/>
      <c r="I6" s="530"/>
      <c r="J6" s="530"/>
      <c r="K6" s="239"/>
    </row>
    <row r="7" spans="1:11" ht="15.75" customHeight="1" x14ac:dyDescent="0.3">
      <c r="A7" s="239"/>
      <c r="B7" s="530" t="s">
        <v>462</v>
      </c>
      <c r="C7" s="530"/>
      <c r="D7" s="530"/>
      <c r="E7" s="530"/>
      <c r="F7" s="530"/>
      <c r="G7" s="530"/>
      <c r="H7" s="530"/>
      <c r="I7" s="530"/>
      <c r="J7" s="530"/>
      <c r="K7" s="239"/>
    </row>
    <row r="8" spans="1:11" ht="15.6" x14ac:dyDescent="0.3">
      <c r="A8" s="239"/>
      <c r="B8" s="532" t="s">
        <v>463</v>
      </c>
      <c r="C8" s="532"/>
      <c r="D8" s="532"/>
      <c r="E8" s="532"/>
      <c r="F8" s="532"/>
      <c r="G8" s="532"/>
      <c r="H8" s="532"/>
      <c r="I8" s="532"/>
      <c r="J8" s="532"/>
      <c r="K8" s="446" t="s">
        <v>1159</v>
      </c>
    </row>
    <row r="9" spans="1:11" ht="15" x14ac:dyDescent="0.3">
      <c r="A9" s="239"/>
      <c r="B9" s="239"/>
      <c r="C9" s="239"/>
      <c r="D9" s="239"/>
      <c r="E9" s="239"/>
      <c r="F9" s="239"/>
      <c r="G9" s="239"/>
      <c r="H9" s="239"/>
      <c r="I9" s="239"/>
      <c r="J9" s="239"/>
      <c r="K9" s="239"/>
    </row>
    <row r="10" spans="1:11" x14ac:dyDescent="0.3">
      <c r="A10" s="239"/>
      <c r="B10" s="576" t="s">
        <v>464</v>
      </c>
      <c r="C10" s="576"/>
      <c r="D10" s="576"/>
      <c r="E10" s="576"/>
      <c r="F10" s="576"/>
      <c r="G10" s="576"/>
      <c r="H10" s="576"/>
      <c r="I10" s="576"/>
      <c r="J10" s="576"/>
      <c r="K10" s="239"/>
    </row>
    <row r="11" spans="1:11" s="73" customFormat="1" ht="25.5" customHeight="1" x14ac:dyDescent="0.3">
      <c r="B11" s="577" t="s">
        <v>465</v>
      </c>
      <c r="C11" s="577"/>
      <c r="D11" s="577"/>
      <c r="E11" s="577"/>
      <c r="F11" s="577"/>
      <c r="G11" s="577"/>
      <c r="H11" s="577"/>
      <c r="I11" s="577"/>
      <c r="J11" s="577"/>
    </row>
    <row r="12" spans="1:11" s="74" customFormat="1" ht="15" x14ac:dyDescent="0.3">
      <c r="B12" s="578"/>
      <c r="C12" s="578"/>
      <c r="D12" s="578"/>
      <c r="E12" s="578"/>
      <c r="F12" s="578"/>
      <c r="G12" s="578"/>
      <c r="H12" s="578"/>
      <c r="I12" s="578"/>
      <c r="J12" s="578"/>
    </row>
    <row r="13" spans="1:11" s="74" customFormat="1" ht="18.600000000000001" x14ac:dyDescent="0.3">
      <c r="B13" s="571" t="s">
        <v>466</v>
      </c>
      <c r="C13" s="571"/>
      <c r="D13" s="571"/>
      <c r="E13" s="571"/>
      <c r="F13" s="571"/>
      <c r="G13" s="571"/>
      <c r="H13" s="571"/>
      <c r="I13" s="571"/>
      <c r="J13" s="571"/>
    </row>
    <row r="14" spans="1:11" s="74" customFormat="1" ht="15" x14ac:dyDescent="0.3">
      <c r="B14" s="75" t="s">
        <v>467</v>
      </c>
      <c r="C14" s="75" t="s">
        <v>468</v>
      </c>
      <c r="D14" s="239" t="s">
        <v>469</v>
      </c>
      <c r="E14" s="239" t="s">
        <v>470</v>
      </c>
      <c r="F14" s="444"/>
      <c r="G14" s="77"/>
    </row>
    <row r="15" spans="1:11" customFormat="1" ht="15.6" x14ac:dyDescent="0.3">
      <c r="A15" s="452"/>
      <c r="B15" s="11" t="s">
        <v>471</v>
      </c>
      <c r="C15" s="286" t="s">
        <v>472</v>
      </c>
      <c r="E15" s="461">
        <v>388671081.06714457</v>
      </c>
    </row>
    <row r="16" spans="1:11" customFormat="1" ht="15.6" x14ac:dyDescent="0.3">
      <c r="A16" s="452"/>
      <c r="B16" s="11" t="s">
        <v>473</v>
      </c>
      <c r="C16" s="286" t="s">
        <v>472</v>
      </c>
      <c r="E16" s="287">
        <v>1137019973.2664053</v>
      </c>
    </row>
    <row r="17" spans="1:10" customFormat="1" ht="15.6" x14ac:dyDescent="0.3">
      <c r="A17" s="452"/>
      <c r="B17" s="11" t="s">
        <v>482</v>
      </c>
      <c r="C17" s="286" t="s">
        <v>472</v>
      </c>
      <c r="E17" s="462">
        <v>654206793.49077737</v>
      </c>
    </row>
    <row r="18" spans="1:10" customFormat="1" ht="15.6" x14ac:dyDescent="0.3">
      <c r="A18" s="452"/>
      <c r="B18" s="11" t="s">
        <v>474</v>
      </c>
      <c r="C18" t="s">
        <v>475</v>
      </c>
      <c r="E18" s="287">
        <v>205693136.94</v>
      </c>
    </row>
    <row r="19" spans="1:10" customFormat="1" ht="15.6" x14ac:dyDescent="0.3">
      <c r="A19" s="452"/>
      <c r="B19" s="11" t="s">
        <v>476</v>
      </c>
      <c r="C19" t="s">
        <v>477</v>
      </c>
      <c r="E19" s="462">
        <v>1050000</v>
      </c>
    </row>
    <row r="20" spans="1:10" customFormat="1" ht="15.6" x14ac:dyDescent="0.3">
      <c r="A20" s="452"/>
      <c r="B20" s="11" t="s">
        <v>478</v>
      </c>
      <c r="C20" t="s">
        <v>477</v>
      </c>
      <c r="E20" s="287">
        <v>65500</v>
      </c>
    </row>
    <row r="21" spans="1:10" customFormat="1" ht="15.6" x14ac:dyDescent="0.3">
      <c r="A21" s="452"/>
      <c r="B21" s="11" t="s">
        <v>479</v>
      </c>
      <c r="C21" t="s">
        <v>480</v>
      </c>
      <c r="E21" s="462">
        <v>234172421.87254301</v>
      </c>
    </row>
    <row r="22" spans="1:10" customFormat="1" ht="15.6" x14ac:dyDescent="0.3">
      <c r="A22" s="452"/>
      <c r="B22" s="11" t="s">
        <v>481</v>
      </c>
      <c r="C22" t="s">
        <v>477</v>
      </c>
      <c r="E22" s="461">
        <v>22918515.580000002</v>
      </c>
    </row>
    <row r="23" spans="1:10" customFormat="1" ht="15.6" x14ac:dyDescent="0.3">
      <c r="A23" s="452"/>
      <c r="B23" s="11" t="s">
        <v>483</v>
      </c>
      <c r="C23" t="s">
        <v>480</v>
      </c>
      <c r="E23" s="462">
        <v>57937286.675836243</v>
      </c>
    </row>
    <row r="24" spans="1:10" customFormat="1" ht="15.6" x14ac:dyDescent="0.3">
      <c r="A24" s="452"/>
      <c r="B24" s="11" t="s">
        <v>484</v>
      </c>
      <c r="C24" t="s">
        <v>477</v>
      </c>
      <c r="E24" s="461">
        <v>25707234.537731901</v>
      </c>
    </row>
    <row r="25" spans="1:10" customFormat="1" ht="15.6" x14ac:dyDescent="0.3">
      <c r="A25" s="452"/>
      <c r="B25" s="11" t="s">
        <v>485</v>
      </c>
      <c r="C25" t="s">
        <v>477</v>
      </c>
      <c r="E25" s="461">
        <v>21950659.060000002</v>
      </c>
    </row>
    <row r="26" spans="1:10" s="74" customFormat="1" ht="30" x14ac:dyDescent="0.3">
      <c r="B26" s="196" t="s">
        <v>486</v>
      </c>
      <c r="C26" s="239" t="s">
        <v>487</v>
      </c>
      <c r="D26" s="239" t="s">
        <v>488</v>
      </c>
      <c r="E26" s="380"/>
    </row>
    <row r="27" spans="1:10" s="74" customFormat="1" ht="15" x14ac:dyDescent="0.3">
      <c r="B27" s="196"/>
      <c r="C27" s="239"/>
      <c r="D27" s="239"/>
      <c r="E27" s="380"/>
    </row>
    <row r="28" spans="1:10" s="74" customFormat="1" ht="15" x14ac:dyDescent="0.3">
      <c r="B28" s="196"/>
      <c r="C28" s="239"/>
      <c r="D28" s="239"/>
      <c r="E28" s="380"/>
    </row>
    <row r="29" spans="1:10" s="74" customFormat="1" ht="15" x14ac:dyDescent="0.3">
      <c r="B29" s="196"/>
      <c r="C29" s="239"/>
      <c r="D29" s="239"/>
      <c r="E29" s="380"/>
    </row>
    <row r="30" spans="1:10" s="74" customFormat="1" ht="15" x14ac:dyDescent="0.3">
      <c r="C30" s="239"/>
      <c r="D30" s="78"/>
    </row>
    <row r="31" spans="1:10" s="74" customFormat="1" ht="18.600000000000001" x14ac:dyDescent="0.3">
      <c r="B31" s="571" t="s">
        <v>489</v>
      </c>
      <c r="C31" s="571"/>
      <c r="D31" s="571"/>
      <c r="E31" s="571"/>
      <c r="F31" s="571"/>
      <c r="G31" s="571"/>
      <c r="H31" s="571"/>
      <c r="I31" s="571"/>
      <c r="J31" s="571"/>
    </row>
    <row r="32" spans="1:10" s="74" customFormat="1" ht="15" x14ac:dyDescent="0.3">
      <c r="B32" s="568" t="s">
        <v>490</v>
      </c>
      <c r="C32" s="569"/>
      <c r="D32" s="570"/>
      <c r="E32" s="76"/>
    </row>
    <row r="33" spans="1:10" s="74" customFormat="1" ht="15" x14ac:dyDescent="0.3">
      <c r="B33" s="79" t="s">
        <v>491</v>
      </c>
      <c r="C33" s="80" t="s">
        <v>492</v>
      </c>
      <c r="D33" s="81" t="s">
        <v>493</v>
      </c>
    </row>
    <row r="34" spans="1:10" s="130" customFormat="1" ht="99.6" customHeight="1" x14ac:dyDescent="0.3">
      <c r="B34" s="463" t="s">
        <v>494</v>
      </c>
      <c r="C34" s="463" t="s">
        <v>1193</v>
      </c>
      <c r="D34" s="112" t="s">
        <v>1194</v>
      </c>
      <c r="E34" s="112" t="s">
        <v>497</v>
      </c>
      <c r="F34" s="112" t="s">
        <v>1195</v>
      </c>
      <c r="G34" s="464" t="s">
        <v>1196</v>
      </c>
      <c r="H34" s="464" t="s">
        <v>1197</v>
      </c>
      <c r="I34" s="464" t="s">
        <v>1198</v>
      </c>
      <c r="J34" s="112" t="s">
        <v>1199</v>
      </c>
    </row>
    <row r="35" spans="1:10" s="74" customFormat="1" ht="15" x14ac:dyDescent="0.3"/>
    <row r="36" spans="1:10" s="74" customFormat="1" ht="15" x14ac:dyDescent="0.3">
      <c r="B36" s="75" t="s">
        <v>494</v>
      </c>
      <c r="C36" s="75" t="s">
        <v>495</v>
      </c>
      <c r="D36" s="239" t="s">
        <v>496</v>
      </c>
      <c r="E36" s="239" t="s">
        <v>497</v>
      </c>
      <c r="F36" s="239" t="s">
        <v>498</v>
      </c>
      <c r="G36" s="239" t="s">
        <v>499</v>
      </c>
      <c r="H36" s="239" t="s">
        <v>500</v>
      </c>
      <c r="I36" s="239" t="s">
        <v>501</v>
      </c>
    </row>
    <row r="37" spans="1:10" customFormat="1" ht="16.2" x14ac:dyDescent="0.35">
      <c r="A37" s="112"/>
      <c r="B37" t="s">
        <v>502</v>
      </c>
      <c r="C37" s="112" t="s">
        <v>1200</v>
      </c>
      <c r="D37" t="s">
        <v>503</v>
      </c>
      <c r="E37" t="s">
        <v>504</v>
      </c>
      <c r="F37" t="s">
        <v>505</v>
      </c>
      <c r="G37" s="465" t="s">
        <v>1201</v>
      </c>
      <c r="H37" t="s">
        <v>72</v>
      </c>
      <c r="I37" s="287">
        <v>7832850.4263228858</v>
      </c>
      <c r="J37" s="466"/>
    </row>
    <row r="38" spans="1:10" customFormat="1" ht="16.2" x14ac:dyDescent="0.35">
      <c r="A38" s="112"/>
      <c r="B38" t="s">
        <v>506</v>
      </c>
      <c r="C38" s="112" t="s">
        <v>1200</v>
      </c>
      <c r="D38" t="s">
        <v>507</v>
      </c>
      <c r="E38" t="s">
        <v>504</v>
      </c>
      <c r="F38" t="s">
        <v>508</v>
      </c>
      <c r="G38" s="465" t="s">
        <v>1202</v>
      </c>
      <c r="H38" t="s">
        <v>72</v>
      </c>
      <c r="I38" s="287">
        <v>6248103.278272137</v>
      </c>
      <c r="J38" s="467"/>
    </row>
    <row r="39" spans="1:10" customFormat="1" ht="16.2" x14ac:dyDescent="0.35">
      <c r="A39" s="112"/>
      <c r="B39" t="s">
        <v>509</v>
      </c>
      <c r="C39" s="112" t="s">
        <v>1200</v>
      </c>
      <c r="D39" t="s">
        <v>510</v>
      </c>
      <c r="E39" t="s">
        <v>504</v>
      </c>
      <c r="F39" t="s">
        <v>511</v>
      </c>
      <c r="G39" s="465"/>
      <c r="H39">
        <v>0</v>
      </c>
      <c r="I39" s="287">
        <v>680578.11049409851</v>
      </c>
      <c r="J39" s="467"/>
    </row>
    <row r="40" spans="1:10" customFormat="1" ht="16.2" x14ac:dyDescent="0.35">
      <c r="A40" s="112"/>
      <c r="B40" t="s">
        <v>512</v>
      </c>
      <c r="C40" s="112" t="s">
        <v>1200</v>
      </c>
      <c r="D40" t="s">
        <v>513</v>
      </c>
      <c r="E40" t="s">
        <v>504</v>
      </c>
      <c r="F40" t="s">
        <v>514</v>
      </c>
      <c r="G40" s="465"/>
      <c r="H40" t="s">
        <v>72</v>
      </c>
      <c r="I40" s="287">
        <v>25955430.153908297</v>
      </c>
      <c r="J40" s="467"/>
    </row>
    <row r="41" spans="1:10" customFormat="1" ht="16.2" x14ac:dyDescent="0.35">
      <c r="A41" s="112"/>
      <c r="B41" t="s">
        <v>515</v>
      </c>
      <c r="C41" s="112" t="s">
        <v>1200</v>
      </c>
      <c r="D41" t="s">
        <v>516</v>
      </c>
      <c r="E41" t="s">
        <v>504</v>
      </c>
      <c r="F41">
        <v>0</v>
      </c>
      <c r="G41" s="465"/>
      <c r="H41">
        <v>0</v>
      </c>
      <c r="I41" s="287">
        <v>22900.41</v>
      </c>
      <c r="J41" s="467"/>
    </row>
    <row r="42" spans="1:10" customFormat="1" ht="16.2" x14ac:dyDescent="0.35">
      <c r="A42" s="112"/>
      <c r="B42" t="s">
        <v>517</v>
      </c>
      <c r="C42" s="112" t="s">
        <v>1200</v>
      </c>
      <c r="D42" t="s">
        <v>518</v>
      </c>
      <c r="E42" t="s">
        <v>504</v>
      </c>
      <c r="F42">
        <v>0</v>
      </c>
      <c r="G42" s="465"/>
      <c r="H42">
        <v>0</v>
      </c>
      <c r="I42" s="287">
        <v>11910078.176552044</v>
      </c>
      <c r="J42" s="467"/>
    </row>
    <row r="43" spans="1:10" customFormat="1" ht="16.2" x14ac:dyDescent="0.35">
      <c r="A43" s="112"/>
      <c r="B43" t="s">
        <v>840</v>
      </c>
      <c r="C43" s="112" t="s">
        <v>1200</v>
      </c>
      <c r="D43" t="s">
        <v>519</v>
      </c>
      <c r="E43" t="s">
        <v>504</v>
      </c>
      <c r="F43" t="s">
        <v>514</v>
      </c>
      <c r="G43" s="465"/>
      <c r="H43" t="s">
        <v>72</v>
      </c>
      <c r="I43" s="287">
        <v>52763777.163095847</v>
      </c>
      <c r="J43" s="467"/>
    </row>
    <row r="44" spans="1:10" customFormat="1" ht="16.2" x14ac:dyDescent="0.35">
      <c r="A44" s="112"/>
      <c r="B44" t="s">
        <v>520</v>
      </c>
      <c r="C44" s="112" t="s">
        <v>1200</v>
      </c>
      <c r="D44" t="s">
        <v>521</v>
      </c>
      <c r="E44" t="s">
        <v>504</v>
      </c>
      <c r="F44">
        <v>0</v>
      </c>
      <c r="G44" s="465"/>
      <c r="H44" t="s">
        <v>72</v>
      </c>
      <c r="I44" s="287">
        <v>6487939.1589085069</v>
      </c>
      <c r="J44" s="467"/>
    </row>
    <row r="45" spans="1:10" customFormat="1" ht="16.2" x14ac:dyDescent="0.35">
      <c r="A45" s="112"/>
      <c r="B45" t="s">
        <v>522</v>
      </c>
      <c r="C45" s="112" t="s">
        <v>1200</v>
      </c>
      <c r="D45" t="s">
        <v>523</v>
      </c>
      <c r="E45" t="s">
        <v>504</v>
      </c>
      <c r="F45" t="s">
        <v>524</v>
      </c>
      <c r="G45" s="465"/>
      <c r="H45" t="s">
        <v>72</v>
      </c>
      <c r="I45" s="287">
        <v>31000910.311141692</v>
      </c>
      <c r="J45" s="467"/>
    </row>
    <row r="46" spans="1:10" customFormat="1" ht="16.2" x14ac:dyDescent="0.35">
      <c r="A46" s="112"/>
      <c r="B46" t="s">
        <v>525</v>
      </c>
      <c r="C46" s="112" t="s">
        <v>1200</v>
      </c>
      <c r="D46" t="s">
        <v>526</v>
      </c>
      <c r="E46" t="s">
        <v>504</v>
      </c>
      <c r="F46" t="s">
        <v>527</v>
      </c>
      <c r="G46" s="465"/>
      <c r="H46" t="s">
        <v>72</v>
      </c>
      <c r="I46" s="287">
        <v>60807772.454910174</v>
      </c>
      <c r="J46" s="467"/>
    </row>
    <row r="47" spans="1:10" customFormat="1" ht="16.2" x14ac:dyDescent="0.35">
      <c r="A47" s="112"/>
      <c r="B47" t="s">
        <v>528</v>
      </c>
      <c r="C47" s="112" t="s">
        <v>1200</v>
      </c>
      <c r="D47" t="s">
        <v>529</v>
      </c>
      <c r="E47" t="s">
        <v>504</v>
      </c>
      <c r="F47" t="s">
        <v>530</v>
      </c>
      <c r="G47" s="465"/>
      <c r="H47" t="s">
        <v>72</v>
      </c>
      <c r="I47" s="287">
        <v>24983420.529507585</v>
      </c>
      <c r="J47" s="467"/>
    </row>
    <row r="48" spans="1:10" customFormat="1" ht="16.2" x14ac:dyDescent="0.35">
      <c r="A48" s="112"/>
      <c r="B48" t="s">
        <v>841</v>
      </c>
      <c r="C48" s="112" t="s">
        <v>1200</v>
      </c>
      <c r="D48" t="s">
        <v>531</v>
      </c>
      <c r="E48" t="s">
        <v>504</v>
      </c>
      <c r="F48" t="s">
        <v>532</v>
      </c>
      <c r="G48" s="465"/>
      <c r="H48" t="s">
        <v>72</v>
      </c>
      <c r="I48" s="287">
        <v>17802368.508359183</v>
      </c>
      <c r="J48" s="467"/>
    </row>
    <row r="49" spans="1:10" customFormat="1" ht="16.2" x14ac:dyDescent="0.35">
      <c r="A49" s="112"/>
      <c r="B49" t="s">
        <v>842</v>
      </c>
      <c r="C49" s="112" t="s">
        <v>1200</v>
      </c>
      <c r="D49" t="s">
        <v>533</v>
      </c>
      <c r="E49" t="s">
        <v>504</v>
      </c>
      <c r="F49" t="s">
        <v>534</v>
      </c>
      <c r="G49" s="465"/>
      <c r="H49" t="s">
        <v>72</v>
      </c>
      <c r="I49" s="287">
        <v>1824120.0724803538</v>
      </c>
      <c r="J49" s="467"/>
    </row>
    <row r="50" spans="1:10" customFormat="1" ht="16.2" x14ac:dyDescent="0.35">
      <c r="A50" s="112"/>
      <c r="B50" t="s">
        <v>535</v>
      </c>
      <c r="C50" s="112" t="s">
        <v>1200</v>
      </c>
      <c r="D50" t="s">
        <v>536</v>
      </c>
      <c r="E50" t="s">
        <v>504</v>
      </c>
      <c r="F50" t="s">
        <v>534</v>
      </c>
      <c r="G50" s="465" t="s">
        <v>1203</v>
      </c>
      <c r="H50" t="s">
        <v>72</v>
      </c>
      <c r="I50" s="287">
        <v>45207411.741605401</v>
      </c>
      <c r="J50" s="467"/>
    </row>
    <row r="51" spans="1:10" customFormat="1" ht="16.2" x14ac:dyDescent="0.35">
      <c r="A51" s="112"/>
      <c r="B51" t="s">
        <v>537</v>
      </c>
      <c r="C51" s="112" t="s">
        <v>1200</v>
      </c>
      <c r="D51" t="s">
        <v>538</v>
      </c>
      <c r="E51" t="s">
        <v>504</v>
      </c>
      <c r="F51" t="s">
        <v>532</v>
      </c>
      <c r="G51" s="465"/>
      <c r="H51">
        <v>0</v>
      </c>
      <c r="I51" s="287">
        <v>3228733.7028105319</v>
      </c>
      <c r="J51" s="467"/>
    </row>
    <row r="52" spans="1:10" customFormat="1" ht="16.2" x14ac:dyDescent="0.35">
      <c r="A52" s="112"/>
      <c r="B52" t="s">
        <v>539</v>
      </c>
      <c r="C52" s="112" t="s">
        <v>1200</v>
      </c>
      <c r="D52" t="s">
        <v>540</v>
      </c>
      <c r="E52" t="s">
        <v>504</v>
      </c>
      <c r="F52" t="s">
        <v>607</v>
      </c>
      <c r="G52" s="465"/>
      <c r="H52" t="s">
        <v>63</v>
      </c>
      <c r="I52" s="287">
        <v>509466.83719885076</v>
      </c>
      <c r="J52" s="467"/>
    </row>
    <row r="53" spans="1:10" customFormat="1" ht="16.2" x14ac:dyDescent="0.35">
      <c r="A53" s="112"/>
      <c r="B53" t="s">
        <v>542</v>
      </c>
      <c r="C53" s="112" t="s">
        <v>1200</v>
      </c>
      <c r="D53" t="s">
        <v>543</v>
      </c>
      <c r="E53" t="s">
        <v>504</v>
      </c>
      <c r="F53" t="s">
        <v>544</v>
      </c>
      <c r="G53" s="465"/>
      <c r="H53">
        <v>0</v>
      </c>
      <c r="I53" s="287">
        <v>426934.40784616425</v>
      </c>
      <c r="J53" s="467"/>
    </row>
    <row r="54" spans="1:10" customFormat="1" ht="16.2" x14ac:dyDescent="0.35">
      <c r="A54" s="112"/>
      <c r="B54" t="s">
        <v>545</v>
      </c>
      <c r="C54" s="112" t="s">
        <v>1200</v>
      </c>
      <c r="D54" t="s">
        <v>546</v>
      </c>
      <c r="E54" t="s">
        <v>504</v>
      </c>
      <c r="F54">
        <v>0</v>
      </c>
      <c r="G54" s="465"/>
      <c r="H54">
        <v>0</v>
      </c>
      <c r="I54" s="287">
        <v>0</v>
      </c>
      <c r="J54" s="467"/>
    </row>
    <row r="55" spans="1:10" customFormat="1" ht="16.2" x14ac:dyDescent="0.35">
      <c r="A55" s="112"/>
      <c r="B55" t="s">
        <v>547</v>
      </c>
      <c r="C55" s="112" t="s">
        <v>1200</v>
      </c>
      <c r="D55" t="s">
        <v>548</v>
      </c>
      <c r="E55" t="s">
        <v>504</v>
      </c>
      <c r="F55" t="s">
        <v>532</v>
      </c>
      <c r="G55" s="465"/>
      <c r="H55" t="s">
        <v>72</v>
      </c>
      <c r="I55" s="287">
        <v>58415211.229667641</v>
      </c>
      <c r="J55" s="467"/>
    </row>
    <row r="56" spans="1:10" customFormat="1" ht="16.2" x14ac:dyDescent="0.35">
      <c r="A56" s="112"/>
      <c r="B56" t="s">
        <v>843</v>
      </c>
      <c r="C56" s="112" t="s">
        <v>1204</v>
      </c>
      <c r="D56" t="s">
        <v>549</v>
      </c>
      <c r="E56" t="s">
        <v>504</v>
      </c>
      <c r="F56" t="s">
        <v>1205</v>
      </c>
      <c r="G56" s="465"/>
      <c r="H56" t="s">
        <v>72</v>
      </c>
      <c r="I56" s="287">
        <v>40977073.064247638</v>
      </c>
      <c r="J56" s="467"/>
    </row>
    <row r="57" spans="1:10" customFormat="1" ht="16.2" x14ac:dyDescent="0.35">
      <c r="A57" s="112"/>
      <c r="B57" t="s">
        <v>550</v>
      </c>
      <c r="C57" s="112" t="s">
        <v>1200</v>
      </c>
      <c r="D57" t="s">
        <v>551</v>
      </c>
      <c r="E57" t="s">
        <v>504</v>
      </c>
      <c r="F57" t="s">
        <v>511</v>
      </c>
      <c r="G57" s="465"/>
      <c r="H57" t="s">
        <v>72</v>
      </c>
      <c r="I57" s="287">
        <v>1214571.7009626916</v>
      </c>
      <c r="J57" s="467"/>
    </row>
    <row r="58" spans="1:10" customFormat="1" ht="16.2" x14ac:dyDescent="0.35">
      <c r="A58" s="112"/>
      <c r="B58" t="s">
        <v>552</v>
      </c>
      <c r="C58" s="112" t="s">
        <v>1200</v>
      </c>
      <c r="D58" t="s">
        <v>553</v>
      </c>
      <c r="E58" t="s">
        <v>504</v>
      </c>
      <c r="F58" t="s">
        <v>554</v>
      </c>
      <c r="G58" s="465"/>
      <c r="H58" t="s">
        <v>63</v>
      </c>
      <c r="I58" s="287">
        <v>3148763.2034904035</v>
      </c>
      <c r="J58" s="467"/>
    </row>
    <row r="59" spans="1:10" customFormat="1" ht="16.2" x14ac:dyDescent="0.35">
      <c r="A59" s="112"/>
      <c r="B59" t="s">
        <v>555</v>
      </c>
      <c r="C59" s="112" t="s">
        <v>1200</v>
      </c>
      <c r="D59" t="s">
        <v>556</v>
      </c>
      <c r="E59" t="s">
        <v>504</v>
      </c>
      <c r="F59" t="s">
        <v>557</v>
      </c>
      <c r="G59" s="465" t="s">
        <v>72</v>
      </c>
      <c r="H59">
        <v>0</v>
      </c>
      <c r="I59" s="287">
        <v>20211921.495666187</v>
      </c>
      <c r="J59" s="467"/>
    </row>
    <row r="60" spans="1:10" customFormat="1" ht="16.2" x14ac:dyDescent="0.35">
      <c r="A60" s="112"/>
      <c r="B60" t="s">
        <v>558</v>
      </c>
      <c r="C60" s="112" t="s">
        <v>1200</v>
      </c>
      <c r="D60" t="s">
        <v>559</v>
      </c>
      <c r="E60" t="s">
        <v>504</v>
      </c>
      <c r="F60">
        <v>0</v>
      </c>
      <c r="G60" s="465"/>
      <c r="H60">
        <v>0</v>
      </c>
      <c r="I60" s="287">
        <v>0</v>
      </c>
      <c r="J60" s="467"/>
    </row>
    <row r="61" spans="1:10" customFormat="1" ht="16.2" x14ac:dyDescent="0.35">
      <c r="A61" s="112"/>
      <c r="B61" t="s">
        <v>560</v>
      </c>
      <c r="C61" s="112" t="s">
        <v>1200</v>
      </c>
      <c r="D61" t="s">
        <v>561</v>
      </c>
      <c r="E61" t="s">
        <v>504</v>
      </c>
      <c r="F61" t="s">
        <v>562</v>
      </c>
      <c r="G61" s="465"/>
      <c r="H61" t="s">
        <v>63</v>
      </c>
      <c r="I61" s="287">
        <v>0</v>
      </c>
      <c r="J61" s="467"/>
    </row>
    <row r="62" spans="1:10" customFormat="1" ht="16.2" x14ac:dyDescent="0.35">
      <c r="A62" s="112"/>
      <c r="B62" t="s">
        <v>563</v>
      </c>
      <c r="C62" s="112" t="s">
        <v>1200</v>
      </c>
      <c r="D62" t="s">
        <v>564</v>
      </c>
      <c r="E62" t="s">
        <v>504</v>
      </c>
      <c r="F62" t="s">
        <v>565</v>
      </c>
      <c r="G62" s="465"/>
      <c r="H62" t="s">
        <v>72</v>
      </c>
      <c r="I62" s="287">
        <v>876576.77903822146</v>
      </c>
      <c r="J62" s="467"/>
    </row>
    <row r="63" spans="1:10" customFormat="1" ht="16.2" x14ac:dyDescent="0.35">
      <c r="A63" s="112"/>
      <c r="B63" t="s">
        <v>566</v>
      </c>
      <c r="C63" s="112" t="s">
        <v>1200</v>
      </c>
      <c r="D63" t="s">
        <v>567</v>
      </c>
      <c r="E63" t="s">
        <v>504</v>
      </c>
      <c r="F63" t="s">
        <v>532</v>
      </c>
      <c r="G63" s="465"/>
      <c r="H63" t="s">
        <v>63</v>
      </c>
      <c r="I63" s="287">
        <v>15892336.510044979</v>
      </c>
      <c r="J63" s="467"/>
    </row>
    <row r="64" spans="1:10" customFormat="1" ht="16.2" x14ac:dyDescent="0.35">
      <c r="A64" s="112"/>
      <c r="B64" t="s">
        <v>845</v>
      </c>
      <c r="C64" s="112" t="s">
        <v>1200</v>
      </c>
      <c r="D64" t="s">
        <v>568</v>
      </c>
      <c r="E64" t="s">
        <v>504</v>
      </c>
      <c r="F64" t="s">
        <v>532</v>
      </c>
      <c r="G64" s="468" t="s">
        <v>1206</v>
      </c>
      <c r="H64" t="s">
        <v>72</v>
      </c>
      <c r="I64" s="287">
        <v>11873028.555637665</v>
      </c>
      <c r="J64" s="467"/>
    </row>
    <row r="65" spans="1:10" customFormat="1" ht="16.2" x14ac:dyDescent="0.35">
      <c r="A65" s="112"/>
      <c r="B65" t="s">
        <v>569</v>
      </c>
      <c r="C65" s="112" t="s">
        <v>1200</v>
      </c>
      <c r="D65" t="s">
        <v>570</v>
      </c>
      <c r="E65" t="s">
        <v>504</v>
      </c>
      <c r="F65" t="s">
        <v>571</v>
      </c>
      <c r="G65" s="465"/>
      <c r="H65" t="s">
        <v>72</v>
      </c>
      <c r="I65" s="287">
        <v>289451624.2977351</v>
      </c>
      <c r="J65" s="467"/>
    </row>
    <row r="66" spans="1:10" customFormat="1" ht="16.2" x14ac:dyDescent="0.35">
      <c r="A66" s="112"/>
      <c r="B66" t="s">
        <v>572</v>
      </c>
      <c r="C66" s="112" t="s">
        <v>1200</v>
      </c>
      <c r="D66" t="s">
        <v>573</v>
      </c>
      <c r="E66" t="s">
        <v>504</v>
      </c>
      <c r="F66" t="s">
        <v>511</v>
      </c>
      <c r="G66" s="465" t="s">
        <v>1207</v>
      </c>
      <c r="H66" t="s">
        <v>72</v>
      </c>
      <c r="I66" s="287">
        <v>110977827.36905929</v>
      </c>
      <c r="J66" s="467"/>
    </row>
    <row r="67" spans="1:10" customFormat="1" ht="16.2" x14ac:dyDescent="0.35">
      <c r="A67" s="112"/>
      <c r="B67" t="s">
        <v>574</v>
      </c>
      <c r="C67" s="112" t="s">
        <v>1200</v>
      </c>
      <c r="D67" t="s">
        <v>575</v>
      </c>
      <c r="E67" t="s">
        <v>504</v>
      </c>
      <c r="F67">
        <v>0</v>
      </c>
      <c r="G67" s="465"/>
      <c r="H67">
        <v>0</v>
      </c>
      <c r="I67" s="287">
        <v>40000000</v>
      </c>
      <c r="J67" s="467"/>
    </row>
    <row r="68" spans="1:10" customFormat="1" ht="16.2" x14ac:dyDescent="0.35">
      <c r="A68" s="112"/>
      <c r="B68" t="s">
        <v>576</v>
      </c>
      <c r="C68" s="112" t="s">
        <v>1200</v>
      </c>
      <c r="D68" t="s">
        <v>577</v>
      </c>
      <c r="E68" t="s">
        <v>504</v>
      </c>
      <c r="F68" t="s">
        <v>532</v>
      </c>
      <c r="G68" s="465"/>
      <c r="H68" t="s">
        <v>72</v>
      </c>
      <c r="I68" s="287">
        <v>50337.919999999998</v>
      </c>
      <c r="J68" s="467"/>
    </row>
    <row r="69" spans="1:10" customFormat="1" ht="16.2" x14ac:dyDescent="0.35">
      <c r="A69" s="112"/>
      <c r="B69" t="s">
        <v>578</v>
      </c>
      <c r="C69" s="112" t="s">
        <v>1200</v>
      </c>
      <c r="D69" t="s">
        <v>579</v>
      </c>
      <c r="E69" t="s">
        <v>504</v>
      </c>
      <c r="F69" t="s">
        <v>580</v>
      </c>
      <c r="G69" s="468" t="s">
        <v>1206</v>
      </c>
      <c r="H69" t="s">
        <v>72</v>
      </c>
      <c r="I69" s="287">
        <v>5057026.3963257577</v>
      </c>
      <c r="J69" s="467"/>
    </row>
    <row r="70" spans="1:10" customFormat="1" ht="16.2" x14ac:dyDescent="0.35">
      <c r="A70" s="112"/>
      <c r="B70" t="s">
        <v>581</v>
      </c>
      <c r="C70" s="112" t="s">
        <v>1200</v>
      </c>
      <c r="D70" t="s">
        <v>582</v>
      </c>
      <c r="E70" t="s">
        <v>504</v>
      </c>
      <c r="F70" t="s">
        <v>571</v>
      </c>
      <c r="G70" s="465"/>
      <c r="H70" t="s">
        <v>72</v>
      </c>
      <c r="I70" s="287">
        <v>3368387.3357535377</v>
      </c>
      <c r="J70" s="467"/>
    </row>
    <row r="71" spans="1:10" customFormat="1" ht="16.2" x14ac:dyDescent="0.35">
      <c r="A71" s="112"/>
      <c r="B71" t="s">
        <v>583</v>
      </c>
      <c r="C71" s="112" t="s">
        <v>1200</v>
      </c>
      <c r="D71" t="s">
        <v>584</v>
      </c>
      <c r="E71" t="s">
        <v>504</v>
      </c>
      <c r="F71" t="s">
        <v>532</v>
      </c>
      <c r="G71" s="465"/>
      <c r="H71" t="s">
        <v>72</v>
      </c>
      <c r="I71" s="287">
        <v>131229602.7304929</v>
      </c>
      <c r="J71" s="467"/>
    </row>
    <row r="72" spans="1:10" customFormat="1" ht="16.2" x14ac:dyDescent="0.35">
      <c r="A72" s="112"/>
      <c r="B72" t="s">
        <v>585</v>
      </c>
      <c r="C72" s="112" t="s">
        <v>1200</v>
      </c>
      <c r="D72" t="s">
        <v>586</v>
      </c>
      <c r="E72" t="s">
        <v>504</v>
      </c>
      <c r="F72" t="s">
        <v>532</v>
      </c>
      <c r="G72" s="465"/>
      <c r="H72" t="s">
        <v>63</v>
      </c>
      <c r="I72" s="287">
        <v>1544325.8799864301</v>
      </c>
      <c r="J72" s="467"/>
    </row>
    <row r="73" spans="1:10" customFormat="1" ht="16.2" x14ac:dyDescent="0.35">
      <c r="A73" s="112"/>
      <c r="B73" t="s">
        <v>846</v>
      </c>
      <c r="C73" s="112" t="s">
        <v>1204</v>
      </c>
      <c r="D73" t="s">
        <v>587</v>
      </c>
      <c r="E73" t="s">
        <v>504</v>
      </c>
      <c r="F73" t="s">
        <v>588</v>
      </c>
      <c r="G73" s="465"/>
      <c r="H73" t="s">
        <v>72</v>
      </c>
      <c r="I73" s="287">
        <v>435419.53255149984</v>
      </c>
      <c r="J73" s="467"/>
    </row>
    <row r="74" spans="1:10" customFormat="1" ht="16.2" x14ac:dyDescent="0.35">
      <c r="A74" s="112"/>
      <c r="B74" t="s">
        <v>589</v>
      </c>
      <c r="C74" s="112" t="s">
        <v>1200</v>
      </c>
      <c r="D74" t="s">
        <v>590</v>
      </c>
      <c r="E74" t="s">
        <v>504</v>
      </c>
      <c r="F74" t="s">
        <v>571</v>
      </c>
      <c r="G74" s="465"/>
      <c r="H74" t="s">
        <v>72</v>
      </c>
      <c r="I74" s="287">
        <v>67941015.850298271</v>
      </c>
      <c r="J74" s="467"/>
    </row>
    <row r="75" spans="1:10" customFormat="1" ht="16.2" x14ac:dyDescent="0.35">
      <c r="A75" s="112"/>
      <c r="B75" t="s">
        <v>591</v>
      </c>
      <c r="C75" s="112" t="s">
        <v>1200</v>
      </c>
      <c r="D75" t="s">
        <v>592</v>
      </c>
      <c r="E75" t="s">
        <v>504</v>
      </c>
      <c r="F75" t="s">
        <v>532</v>
      </c>
      <c r="G75" s="465"/>
      <c r="H75" t="s">
        <v>72</v>
      </c>
      <c r="I75" s="287">
        <v>5918478.7134501664</v>
      </c>
      <c r="J75" s="467"/>
    </row>
    <row r="76" spans="1:10" customFormat="1" ht="16.2" x14ac:dyDescent="0.35">
      <c r="A76" s="112"/>
      <c r="B76" t="s">
        <v>593</v>
      </c>
      <c r="C76" s="112" t="s">
        <v>1200</v>
      </c>
      <c r="D76" t="s">
        <v>594</v>
      </c>
      <c r="E76" t="s">
        <v>504</v>
      </c>
      <c r="F76" t="s">
        <v>571</v>
      </c>
      <c r="G76" s="465"/>
      <c r="H76" t="s">
        <v>72</v>
      </c>
      <c r="I76" s="287">
        <v>19856512.400172327</v>
      </c>
      <c r="J76" s="467"/>
    </row>
    <row r="77" spans="1:10" customFormat="1" ht="16.2" x14ac:dyDescent="0.35">
      <c r="A77" s="112"/>
      <c r="B77" t="s">
        <v>595</v>
      </c>
      <c r="C77" s="112" t="s">
        <v>1200</v>
      </c>
      <c r="D77" t="s">
        <v>596</v>
      </c>
      <c r="E77" t="s">
        <v>597</v>
      </c>
      <c r="F77" t="s">
        <v>598</v>
      </c>
      <c r="G77" s="465"/>
      <c r="H77" t="s">
        <v>72</v>
      </c>
      <c r="I77" s="287">
        <v>39485327.233027719</v>
      </c>
      <c r="J77" s="467"/>
    </row>
    <row r="78" spans="1:10" customFormat="1" ht="16.2" x14ac:dyDescent="0.35">
      <c r="A78" s="112"/>
      <c r="B78" t="s">
        <v>599</v>
      </c>
      <c r="C78" s="112" t="s">
        <v>1200</v>
      </c>
      <c r="D78" t="s">
        <v>600</v>
      </c>
      <c r="E78" t="s">
        <v>504</v>
      </c>
      <c r="F78" t="s">
        <v>532</v>
      </c>
      <c r="G78" s="465"/>
      <c r="H78" t="s">
        <v>72</v>
      </c>
      <c r="I78" s="287">
        <v>13380030.243147815</v>
      </c>
      <c r="J78" s="467"/>
    </row>
    <row r="79" spans="1:10" customFormat="1" ht="16.2" x14ac:dyDescent="0.35">
      <c r="A79" s="112"/>
      <c r="B79" t="s">
        <v>601</v>
      </c>
      <c r="C79" s="112" t="s">
        <v>1200</v>
      </c>
      <c r="D79" t="s">
        <v>602</v>
      </c>
      <c r="E79" t="s">
        <v>504</v>
      </c>
      <c r="F79" t="s">
        <v>511</v>
      </c>
      <c r="G79" s="465"/>
      <c r="H79" t="s">
        <v>63</v>
      </c>
      <c r="I79" s="287">
        <v>237731.20338059033</v>
      </c>
      <c r="J79" s="467"/>
    </row>
    <row r="80" spans="1:10" customFormat="1" ht="16.2" x14ac:dyDescent="0.35">
      <c r="A80" s="112"/>
      <c r="B80" t="s">
        <v>603</v>
      </c>
      <c r="C80" s="112" t="s">
        <v>1200</v>
      </c>
      <c r="D80" t="s">
        <v>604</v>
      </c>
      <c r="E80" t="s">
        <v>504</v>
      </c>
      <c r="F80" t="s">
        <v>571</v>
      </c>
      <c r="G80" s="465"/>
      <c r="H80" t="s">
        <v>63</v>
      </c>
      <c r="I80" s="287">
        <v>5053265.7629871638</v>
      </c>
      <c r="J80" s="467"/>
    </row>
    <row r="81" spans="1:10" customFormat="1" ht="16.2" x14ac:dyDescent="0.35">
      <c r="A81" s="112"/>
      <c r="B81" t="s">
        <v>605</v>
      </c>
      <c r="C81" s="112" t="s">
        <v>1200</v>
      </c>
      <c r="D81" t="s">
        <v>606</v>
      </c>
      <c r="E81" t="s">
        <v>504</v>
      </c>
      <c r="F81" t="s">
        <v>607</v>
      </c>
      <c r="G81" s="465"/>
      <c r="H81" t="s">
        <v>63</v>
      </c>
      <c r="I81" s="287">
        <v>209850.17018614674</v>
      </c>
      <c r="J81" s="467"/>
    </row>
    <row r="82" spans="1:10" customFormat="1" ht="16.2" x14ac:dyDescent="0.35">
      <c r="A82" s="112"/>
      <c r="B82" t="s">
        <v>608</v>
      </c>
      <c r="C82" s="112" t="s">
        <v>1200</v>
      </c>
      <c r="D82" t="s">
        <v>609</v>
      </c>
      <c r="E82" t="s">
        <v>504</v>
      </c>
      <c r="F82" t="s">
        <v>610</v>
      </c>
      <c r="G82" s="465"/>
      <c r="H82" t="s">
        <v>63</v>
      </c>
      <c r="I82" s="287">
        <v>11890306.235363297</v>
      </c>
      <c r="J82" s="467"/>
    </row>
    <row r="83" spans="1:10" customFormat="1" ht="16.2" x14ac:dyDescent="0.35">
      <c r="A83" s="112"/>
      <c r="B83" t="s">
        <v>847</v>
      </c>
      <c r="C83" s="112" t="s">
        <v>1200</v>
      </c>
      <c r="D83" t="s">
        <v>611</v>
      </c>
      <c r="E83" t="s">
        <v>504</v>
      </c>
      <c r="F83" t="s">
        <v>612</v>
      </c>
      <c r="G83" s="465"/>
      <c r="H83" t="s">
        <v>63</v>
      </c>
      <c r="I83" s="287">
        <v>3238383.2003701255</v>
      </c>
      <c r="J83" s="467"/>
    </row>
    <row r="84" spans="1:10" customFormat="1" ht="16.2" x14ac:dyDescent="0.35">
      <c r="A84" s="112"/>
      <c r="B84" t="s">
        <v>613</v>
      </c>
      <c r="C84" s="112" t="s">
        <v>1200</v>
      </c>
      <c r="D84" t="s">
        <v>614</v>
      </c>
      <c r="E84" t="s">
        <v>504</v>
      </c>
      <c r="F84">
        <v>0</v>
      </c>
      <c r="G84" s="465"/>
      <c r="H84" t="s">
        <v>63</v>
      </c>
      <c r="I84" s="287">
        <v>1238768.4938250447</v>
      </c>
      <c r="J84" s="467"/>
    </row>
    <row r="85" spans="1:10" customFormat="1" ht="16.2" x14ac:dyDescent="0.35">
      <c r="A85" s="112"/>
      <c r="B85" t="s">
        <v>615</v>
      </c>
      <c r="C85" s="112" t="s">
        <v>1200</v>
      </c>
      <c r="D85" t="s">
        <v>616</v>
      </c>
      <c r="E85" t="s">
        <v>504</v>
      </c>
      <c r="F85" t="s">
        <v>617</v>
      </c>
      <c r="G85" s="465" t="s">
        <v>1202</v>
      </c>
      <c r="H85" t="s">
        <v>72</v>
      </c>
      <c r="I85" s="287">
        <v>79585012.897132739</v>
      </c>
      <c r="J85" s="467"/>
    </row>
    <row r="86" spans="1:10" customFormat="1" ht="16.2" x14ac:dyDescent="0.35">
      <c r="A86" s="112"/>
      <c r="B86" t="s">
        <v>618</v>
      </c>
      <c r="C86" s="112" t="s">
        <v>1200</v>
      </c>
      <c r="D86" t="s">
        <v>619</v>
      </c>
      <c r="E86" t="s">
        <v>504</v>
      </c>
      <c r="F86">
        <v>0</v>
      </c>
      <c r="G86" s="465"/>
      <c r="H86">
        <v>0</v>
      </c>
      <c r="I86" s="287">
        <v>45274.399040656448</v>
      </c>
      <c r="J86" s="467"/>
    </row>
    <row r="87" spans="1:10" customFormat="1" ht="16.2" x14ac:dyDescent="0.35">
      <c r="A87" s="112"/>
      <c r="B87" t="s">
        <v>620</v>
      </c>
      <c r="C87" s="112" t="s">
        <v>1200</v>
      </c>
      <c r="D87" t="s">
        <v>621</v>
      </c>
      <c r="E87" t="s">
        <v>597</v>
      </c>
      <c r="F87" t="s">
        <v>598</v>
      </c>
      <c r="G87" s="465"/>
      <c r="H87" t="s">
        <v>72</v>
      </c>
      <c r="I87" s="287">
        <v>72764856.040995985</v>
      </c>
      <c r="J87" s="467"/>
    </row>
    <row r="88" spans="1:10" customFormat="1" ht="16.2" x14ac:dyDescent="0.35">
      <c r="A88" s="112"/>
      <c r="B88" t="s">
        <v>622</v>
      </c>
      <c r="C88" s="112" t="s">
        <v>1200</v>
      </c>
      <c r="D88" t="s">
        <v>623</v>
      </c>
      <c r="E88" t="s">
        <v>504</v>
      </c>
      <c r="F88" t="s">
        <v>571</v>
      </c>
      <c r="G88" s="465"/>
      <c r="H88" t="s">
        <v>72</v>
      </c>
      <c r="I88" s="287">
        <v>524234246.60415816</v>
      </c>
      <c r="J88" s="467"/>
    </row>
    <row r="89" spans="1:10" customFormat="1" ht="16.2" x14ac:dyDescent="0.35">
      <c r="A89" s="112"/>
      <c r="B89" t="s">
        <v>624</v>
      </c>
      <c r="C89" s="112" t="s">
        <v>1200</v>
      </c>
      <c r="D89" t="s">
        <v>625</v>
      </c>
      <c r="E89" t="s">
        <v>504</v>
      </c>
      <c r="F89" t="s">
        <v>511</v>
      </c>
      <c r="G89" s="465"/>
      <c r="H89" t="s">
        <v>72</v>
      </c>
      <c r="I89" s="287">
        <v>4359170.411582699</v>
      </c>
      <c r="J89" s="467"/>
    </row>
    <row r="90" spans="1:10" customFormat="1" ht="16.2" x14ac:dyDescent="0.35">
      <c r="A90" s="112"/>
      <c r="B90" t="s">
        <v>627</v>
      </c>
      <c r="C90" s="112" t="s">
        <v>1200</v>
      </c>
      <c r="D90" t="s">
        <v>628</v>
      </c>
      <c r="E90" t="s">
        <v>504</v>
      </c>
      <c r="F90">
        <v>0</v>
      </c>
      <c r="G90" s="465"/>
      <c r="H90" t="s">
        <v>63</v>
      </c>
      <c r="I90" s="287">
        <v>1153467.4806230734</v>
      </c>
      <c r="J90" s="467"/>
    </row>
    <row r="91" spans="1:10" customFormat="1" ht="16.2" x14ac:dyDescent="0.35">
      <c r="A91" s="112"/>
      <c r="B91" t="s">
        <v>629</v>
      </c>
      <c r="C91" s="112" t="s">
        <v>1200</v>
      </c>
      <c r="D91" t="s">
        <v>630</v>
      </c>
      <c r="E91" t="s">
        <v>597</v>
      </c>
      <c r="F91" t="s">
        <v>598</v>
      </c>
      <c r="G91" s="465"/>
      <c r="H91" t="s">
        <v>72</v>
      </c>
      <c r="I91" s="287">
        <v>25673618.83336854</v>
      </c>
      <c r="J91" s="467"/>
    </row>
    <row r="92" spans="1:10" customFormat="1" ht="16.2" x14ac:dyDescent="0.35">
      <c r="A92" s="112"/>
      <c r="B92" t="s">
        <v>631</v>
      </c>
      <c r="C92" s="112" t="s">
        <v>1200</v>
      </c>
      <c r="D92" t="s">
        <v>632</v>
      </c>
      <c r="E92" t="s">
        <v>597</v>
      </c>
      <c r="F92" t="s">
        <v>598</v>
      </c>
      <c r="G92" s="465"/>
      <c r="H92" t="s">
        <v>72</v>
      </c>
      <c r="I92" s="287">
        <v>41572636.896474227</v>
      </c>
      <c r="J92" s="467"/>
    </row>
    <row r="93" spans="1:10" customFormat="1" ht="16.2" x14ac:dyDescent="0.35">
      <c r="A93" s="112"/>
      <c r="B93" t="s">
        <v>633</v>
      </c>
      <c r="C93" s="112" t="s">
        <v>1200</v>
      </c>
      <c r="D93" t="s">
        <v>634</v>
      </c>
      <c r="E93" t="s">
        <v>504</v>
      </c>
      <c r="F93" t="s">
        <v>571</v>
      </c>
      <c r="G93" s="465"/>
      <c r="H93" t="s">
        <v>72</v>
      </c>
      <c r="I93" s="287">
        <v>75376365.77939555</v>
      </c>
      <c r="J93" s="467"/>
    </row>
    <row r="94" spans="1:10" customFormat="1" ht="16.2" x14ac:dyDescent="0.35">
      <c r="A94" s="112"/>
      <c r="B94" t="s">
        <v>635</v>
      </c>
      <c r="C94" s="112" t="s">
        <v>1200</v>
      </c>
      <c r="D94" t="s">
        <v>636</v>
      </c>
      <c r="E94" t="s">
        <v>504</v>
      </c>
      <c r="F94" t="s">
        <v>571</v>
      </c>
      <c r="G94" s="465"/>
      <c r="H94" t="s">
        <v>72</v>
      </c>
      <c r="I94" s="287">
        <v>1422137.7295498513</v>
      </c>
      <c r="J94" s="467"/>
    </row>
    <row r="95" spans="1:10" customFormat="1" ht="16.2" x14ac:dyDescent="0.35">
      <c r="A95" s="112"/>
      <c r="B95" t="s">
        <v>637</v>
      </c>
      <c r="C95" s="112" t="s">
        <v>1200</v>
      </c>
      <c r="D95" t="s">
        <v>638</v>
      </c>
      <c r="E95" t="s">
        <v>504</v>
      </c>
      <c r="F95" t="s">
        <v>571</v>
      </c>
      <c r="G95" s="465" t="s">
        <v>1208</v>
      </c>
      <c r="H95" t="s">
        <v>72</v>
      </c>
      <c r="I95" s="287">
        <v>36974699.228538677</v>
      </c>
      <c r="J95" s="467"/>
    </row>
    <row r="96" spans="1:10" customFormat="1" ht="16.2" x14ac:dyDescent="0.35">
      <c r="A96" s="112"/>
      <c r="B96" t="s">
        <v>639</v>
      </c>
      <c r="C96" s="112" t="s">
        <v>1200</v>
      </c>
      <c r="D96" t="s">
        <v>640</v>
      </c>
      <c r="E96" t="s">
        <v>504</v>
      </c>
      <c r="F96" t="s">
        <v>571</v>
      </c>
      <c r="G96" s="465"/>
      <c r="H96" t="s">
        <v>63</v>
      </c>
      <c r="I96" s="287">
        <v>55088365.560214028</v>
      </c>
      <c r="J96" s="467"/>
    </row>
    <row r="97" spans="1:10" customFormat="1" ht="16.2" x14ac:dyDescent="0.35">
      <c r="A97" s="112"/>
      <c r="B97" t="s">
        <v>641</v>
      </c>
      <c r="C97" s="112" t="s">
        <v>1200</v>
      </c>
      <c r="D97" t="s">
        <v>642</v>
      </c>
      <c r="E97" t="s">
        <v>504</v>
      </c>
      <c r="F97" t="s">
        <v>643</v>
      </c>
      <c r="G97" s="465"/>
      <c r="H97" t="s">
        <v>63</v>
      </c>
      <c r="I97" s="287">
        <v>237514.0738435222</v>
      </c>
      <c r="J97" s="467"/>
    </row>
    <row r="98" spans="1:10" customFormat="1" ht="16.2" x14ac:dyDescent="0.35">
      <c r="A98" s="112"/>
      <c r="B98" t="s">
        <v>644</v>
      </c>
      <c r="C98" s="112" t="s">
        <v>1200</v>
      </c>
      <c r="D98" t="s">
        <v>645</v>
      </c>
      <c r="E98" t="s">
        <v>504</v>
      </c>
      <c r="F98" t="s">
        <v>646</v>
      </c>
      <c r="G98" s="465"/>
      <c r="H98" t="s">
        <v>72</v>
      </c>
      <c r="I98" s="287">
        <v>13540268.860797893</v>
      </c>
      <c r="J98" s="467"/>
    </row>
    <row r="99" spans="1:10" customFormat="1" ht="16.2" x14ac:dyDescent="0.35">
      <c r="A99" s="112"/>
      <c r="B99" t="s">
        <v>848</v>
      </c>
      <c r="C99" s="112" t="s">
        <v>1204</v>
      </c>
      <c r="D99" t="s">
        <v>647</v>
      </c>
      <c r="E99" t="s">
        <v>504</v>
      </c>
      <c r="F99" t="s">
        <v>511</v>
      </c>
      <c r="G99" s="465"/>
      <c r="H99" t="s">
        <v>72</v>
      </c>
      <c r="I99" s="287">
        <v>46352.09483677159</v>
      </c>
      <c r="J99" s="467"/>
    </row>
    <row r="100" spans="1:10" customFormat="1" ht="16.2" x14ac:dyDescent="0.35">
      <c r="A100" s="112"/>
      <c r="B100" t="s">
        <v>648</v>
      </c>
      <c r="C100" s="112" t="s">
        <v>1200</v>
      </c>
      <c r="D100" t="s">
        <v>649</v>
      </c>
      <c r="E100" t="s">
        <v>504</v>
      </c>
      <c r="F100" t="s">
        <v>532</v>
      </c>
      <c r="G100" s="465"/>
      <c r="H100" t="s">
        <v>63</v>
      </c>
      <c r="I100" s="287">
        <v>6962547.8857630007</v>
      </c>
      <c r="J100" s="467"/>
    </row>
    <row r="101" spans="1:10" customFormat="1" ht="16.2" x14ac:dyDescent="0.35">
      <c r="A101" s="112"/>
      <c r="B101" t="s">
        <v>849</v>
      </c>
      <c r="C101" s="112" t="s">
        <v>1204</v>
      </c>
      <c r="D101" t="s">
        <v>650</v>
      </c>
      <c r="E101" t="s">
        <v>504</v>
      </c>
      <c r="F101" t="s">
        <v>651</v>
      </c>
      <c r="G101" s="465"/>
      <c r="H101" t="s">
        <v>72</v>
      </c>
      <c r="I101" s="287">
        <v>171145.33966632985</v>
      </c>
      <c r="J101" s="467"/>
    </row>
    <row r="102" spans="1:10" customFormat="1" ht="16.2" x14ac:dyDescent="0.35">
      <c r="A102" s="112"/>
      <c r="B102" t="s">
        <v>652</v>
      </c>
      <c r="C102" s="112" t="s">
        <v>1204</v>
      </c>
      <c r="D102" t="s">
        <v>653</v>
      </c>
      <c r="E102" t="s">
        <v>504</v>
      </c>
      <c r="F102" t="s">
        <v>571</v>
      </c>
      <c r="G102" s="465"/>
      <c r="H102" t="s">
        <v>72</v>
      </c>
      <c r="I102" s="469">
        <v>71045.240000000005</v>
      </c>
      <c r="J102" s="467"/>
    </row>
    <row r="103" spans="1:10" customFormat="1" ht="16.2" x14ac:dyDescent="0.35">
      <c r="A103" s="112"/>
      <c r="B103" t="s">
        <v>654</v>
      </c>
      <c r="C103" s="112" t="s">
        <v>1200</v>
      </c>
      <c r="D103" t="s">
        <v>655</v>
      </c>
      <c r="E103" t="s">
        <v>504</v>
      </c>
      <c r="F103" t="s">
        <v>656</v>
      </c>
      <c r="G103" s="465"/>
      <c r="H103" t="s">
        <v>63</v>
      </c>
      <c r="I103" s="287">
        <v>1122515.3199947041</v>
      </c>
      <c r="J103" s="467"/>
    </row>
    <row r="104" spans="1:10" customFormat="1" ht="16.2" x14ac:dyDescent="0.35">
      <c r="A104" s="112"/>
      <c r="B104" t="s">
        <v>657</v>
      </c>
      <c r="C104" s="112" t="s">
        <v>1200</v>
      </c>
      <c r="D104" t="s">
        <v>658</v>
      </c>
      <c r="E104" t="s">
        <v>504</v>
      </c>
      <c r="F104">
        <v>0</v>
      </c>
      <c r="G104" s="465"/>
      <c r="H104" t="s">
        <v>63</v>
      </c>
      <c r="I104" s="287">
        <v>32703.850096482205</v>
      </c>
      <c r="J104" s="467"/>
    </row>
    <row r="105" spans="1:10" customFormat="1" ht="16.2" x14ac:dyDescent="0.35">
      <c r="A105" s="112"/>
      <c r="B105" t="s">
        <v>659</v>
      </c>
      <c r="C105" s="112" t="s">
        <v>1200</v>
      </c>
      <c r="D105" t="s">
        <v>660</v>
      </c>
      <c r="E105" t="s">
        <v>504</v>
      </c>
      <c r="F105" t="s">
        <v>532</v>
      </c>
      <c r="G105" s="465" t="s">
        <v>169</v>
      </c>
      <c r="H105" t="s">
        <v>63</v>
      </c>
      <c r="I105" s="287">
        <v>7845741.7044548858</v>
      </c>
      <c r="J105" s="467"/>
    </row>
    <row r="106" spans="1:10" customFormat="1" ht="16.2" x14ac:dyDescent="0.35">
      <c r="A106" s="112"/>
      <c r="B106" t="s">
        <v>661</v>
      </c>
      <c r="C106" s="112" t="s">
        <v>1200</v>
      </c>
      <c r="D106" t="s">
        <v>662</v>
      </c>
      <c r="E106" t="s">
        <v>504</v>
      </c>
      <c r="F106" t="s">
        <v>532</v>
      </c>
      <c r="G106" s="465"/>
      <c r="H106" t="s">
        <v>63</v>
      </c>
      <c r="I106" s="287">
        <v>3978606.0232166899</v>
      </c>
      <c r="J106" s="467"/>
    </row>
    <row r="107" spans="1:10" customFormat="1" ht="16.2" x14ac:dyDescent="0.35">
      <c r="A107" s="112"/>
      <c r="B107" t="s">
        <v>850</v>
      </c>
      <c r="C107" s="112" t="s">
        <v>1200</v>
      </c>
      <c r="D107" t="s">
        <v>663</v>
      </c>
      <c r="E107" t="s">
        <v>504</v>
      </c>
      <c r="F107">
        <v>0</v>
      </c>
      <c r="G107" s="465"/>
      <c r="H107">
        <v>0</v>
      </c>
      <c r="I107" s="287">
        <v>6622.3089987156</v>
      </c>
      <c r="J107" s="467"/>
    </row>
    <row r="108" spans="1:10" customFormat="1" ht="16.2" x14ac:dyDescent="0.35">
      <c r="A108" s="112"/>
      <c r="B108" t="s">
        <v>851</v>
      </c>
      <c r="C108" s="112" t="s">
        <v>1204</v>
      </c>
      <c r="D108" t="s">
        <v>664</v>
      </c>
      <c r="E108" t="s">
        <v>504</v>
      </c>
      <c r="F108" t="s">
        <v>646</v>
      </c>
      <c r="G108" s="465"/>
      <c r="H108" t="s">
        <v>672</v>
      </c>
      <c r="I108" s="287">
        <v>22945.848629465727</v>
      </c>
      <c r="J108" s="467"/>
    </row>
    <row r="109" spans="1:10" customFormat="1" ht="16.2" x14ac:dyDescent="0.35">
      <c r="A109" s="112"/>
      <c r="B109" t="s">
        <v>665</v>
      </c>
      <c r="C109" s="112" t="s">
        <v>1200</v>
      </c>
      <c r="D109" t="s">
        <v>666</v>
      </c>
      <c r="E109" t="s">
        <v>504</v>
      </c>
      <c r="F109" t="s">
        <v>667</v>
      </c>
      <c r="G109" s="465"/>
      <c r="H109" t="s">
        <v>72</v>
      </c>
      <c r="I109" s="287">
        <v>1323171.7789197979</v>
      </c>
      <c r="J109" s="467"/>
    </row>
    <row r="110" spans="1:10" customFormat="1" ht="16.2" x14ac:dyDescent="0.35">
      <c r="A110" s="112"/>
      <c r="B110" t="s">
        <v>668</v>
      </c>
      <c r="C110" s="112" t="s">
        <v>1200</v>
      </c>
      <c r="D110" t="s">
        <v>669</v>
      </c>
      <c r="E110" t="s">
        <v>504</v>
      </c>
      <c r="F110" t="s">
        <v>670</v>
      </c>
      <c r="G110" s="465"/>
      <c r="H110" t="s">
        <v>72</v>
      </c>
      <c r="I110" s="287">
        <v>19693297.868162088</v>
      </c>
      <c r="J110" s="467"/>
    </row>
    <row r="111" spans="1:10" customFormat="1" ht="16.2" x14ac:dyDescent="0.35">
      <c r="A111" s="112"/>
      <c r="B111" t="s">
        <v>852</v>
      </c>
      <c r="C111" s="112" t="s">
        <v>1204</v>
      </c>
      <c r="D111" t="s">
        <v>671</v>
      </c>
      <c r="E111" t="s">
        <v>504</v>
      </c>
      <c r="F111" t="s">
        <v>511</v>
      </c>
      <c r="G111" s="465"/>
      <c r="H111" t="s">
        <v>672</v>
      </c>
      <c r="I111" s="287">
        <v>72293.264951698016</v>
      </c>
      <c r="J111" s="467"/>
    </row>
    <row r="112" spans="1:10" customFormat="1" ht="16.2" x14ac:dyDescent="0.35">
      <c r="A112" s="112"/>
      <c r="B112" t="s">
        <v>673</v>
      </c>
      <c r="C112" s="112" t="s">
        <v>1200</v>
      </c>
      <c r="D112" t="s">
        <v>674</v>
      </c>
      <c r="E112" t="s">
        <v>504</v>
      </c>
      <c r="F112" t="s">
        <v>571</v>
      </c>
      <c r="G112" s="465"/>
      <c r="H112" t="s">
        <v>72</v>
      </c>
      <c r="I112" s="287">
        <v>24555888.389328614</v>
      </c>
      <c r="J112" s="467"/>
    </row>
    <row r="113" spans="1:10" customFormat="1" ht="16.2" x14ac:dyDescent="0.35">
      <c r="A113" s="112"/>
      <c r="B113" t="s">
        <v>853</v>
      </c>
      <c r="C113" s="112" t="s">
        <v>1204</v>
      </c>
      <c r="D113" t="s">
        <v>675</v>
      </c>
      <c r="E113" t="s">
        <v>597</v>
      </c>
      <c r="F113">
        <v>0</v>
      </c>
      <c r="G113" s="465"/>
      <c r="H113" t="s">
        <v>72</v>
      </c>
      <c r="I113" s="287">
        <v>61052.663286238654</v>
      </c>
      <c r="J113" s="467"/>
    </row>
    <row r="114" spans="1:10" customFormat="1" ht="16.2" x14ac:dyDescent="0.35">
      <c r="A114" s="112"/>
      <c r="B114" t="s">
        <v>1209</v>
      </c>
      <c r="C114" s="112" t="s">
        <v>1200</v>
      </c>
      <c r="D114" s="470" t="s">
        <v>684</v>
      </c>
      <c r="E114" t="s">
        <v>504</v>
      </c>
      <c r="F114" t="s">
        <v>511</v>
      </c>
      <c r="G114" s="465"/>
      <c r="H114" t="s">
        <v>1210</v>
      </c>
      <c r="I114" s="461">
        <v>1559542.2</v>
      </c>
      <c r="J114" s="467"/>
    </row>
    <row r="115" spans="1:10" customFormat="1" ht="16.2" x14ac:dyDescent="0.35">
      <c r="A115" s="112"/>
      <c r="B115" t="s">
        <v>676</v>
      </c>
      <c r="C115" s="112" t="s">
        <v>1200</v>
      </c>
      <c r="D115" t="s">
        <v>677</v>
      </c>
      <c r="E115" t="s">
        <v>597</v>
      </c>
      <c r="F115" t="s">
        <v>598</v>
      </c>
      <c r="G115" s="465" t="s">
        <v>1211</v>
      </c>
      <c r="H115" t="s">
        <v>72</v>
      </c>
      <c r="I115" s="287">
        <v>44175765.612418935</v>
      </c>
      <c r="J115" s="467"/>
    </row>
    <row r="116" spans="1:10" customFormat="1" ht="16.2" x14ac:dyDescent="0.35">
      <c r="A116" s="112"/>
      <c r="B116" t="s">
        <v>678</v>
      </c>
      <c r="C116" s="112" t="s">
        <v>1200</v>
      </c>
      <c r="D116" t="s">
        <v>679</v>
      </c>
      <c r="E116" t="s">
        <v>504</v>
      </c>
      <c r="F116" t="s">
        <v>670</v>
      </c>
      <c r="G116" s="465"/>
      <c r="H116">
        <v>0</v>
      </c>
      <c r="I116" s="287">
        <v>10177042.602271026</v>
      </c>
      <c r="J116" s="467"/>
    </row>
    <row r="117" spans="1:10" customFormat="1" ht="16.2" x14ac:dyDescent="0.35">
      <c r="A117" s="112"/>
      <c r="B117" t="s">
        <v>680</v>
      </c>
      <c r="C117" s="112" t="s">
        <v>1200</v>
      </c>
      <c r="D117" t="s">
        <v>681</v>
      </c>
      <c r="E117" t="s">
        <v>504</v>
      </c>
      <c r="F117" t="s">
        <v>571</v>
      </c>
      <c r="G117" s="465" t="s">
        <v>1212</v>
      </c>
      <c r="H117" t="s">
        <v>72</v>
      </c>
      <c r="I117" s="287">
        <v>383379106.21630657</v>
      </c>
      <c r="J117" s="467"/>
    </row>
    <row r="118" spans="1:10" customFormat="1" ht="16.2" x14ac:dyDescent="0.35">
      <c r="A118" s="112"/>
      <c r="B118" t="s">
        <v>682</v>
      </c>
      <c r="C118" s="112" t="s">
        <v>1200</v>
      </c>
      <c r="D118" t="s">
        <v>683</v>
      </c>
      <c r="E118" t="s">
        <v>504</v>
      </c>
      <c r="F118">
        <v>0</v>
      </c>
      <c r="G118" s="465"/>
      <c r="H118">
        <v>0</v>
      </c>
      <c r="I118" s="287">
        <v>1814962.5125491756</v>
      </c>
      <c r="J118" s="467"/>
    </row>
    <row r="119" spans="1:10" customFormat="1" ht="16.2" x14ac:dyDescent="0.35">
      <c r="A119" s="112"/>
      <c r="B119" t="s">
        <v>1213</v>
      </c>
      <c r="C119" s="112" t="s">
        <v>1200</v>
      </c>
      <c r="E119" t="s">
        <v>504</v>
      </c>
      <c r="G119" s="465"/>
      <c r="I119" s="287">
        <v>104440251.58387901</v>
      </c>
      <c r="J119" s="467"/>
    </row>
    <row r="120" spans="1:10" customFormat="1" ht="16.2" x14ac:dyDescent="0.35">
      <c r="A120" s="112"/>
      <c r="B120" t="s">
        <v>1214</v>
      </c>
      <c r="C120" s="112" t="s">
        <v>1200</v>
      </c>
      <c r="E120" t="s">
        <v>597</v>
      </c>
      <c r="G120" s="465"/>
      <c r="I120" s="287">
        <v>4985868.4367095614</v>
      </c>
      <c r="J120" s="467"/>
    </row>
    <row r="121" spans="1:10" s="74" customFormat="1" ht="15" x14ac:dyDescent="0.3">
      <c r="D121" s="239" t="s">
        <v>488</v>
      </c>
      <c r="E121" s="239" t="s">
        <v>685</v>
      </c>
      <c r="G121" s="82" t="s">
        <v>113</v>
      </c>
      <c r="H121" s="82" t="s">
        <v>113</v>
      </c>
      <c r="I121" s="78">
        <f>SUMIF(Table10[Entreprise],Companies[[#This Row],[Nom complet de l’entreprise]],Table10[Valeur des revenus])</f>
        <v>0</v>
      </c>
    </row>
    <row r="122" spans="1:10" s="74" customFormat="1" ht="15" x14ac:dyDescent="0.3">
      <c r="D122" s="239" t="s">
        <v>488</v>
      </c>
      <c r="E122" s="239" t="s">
        <v>685</v>
      </c>
      <c r="G122" s="82" t="s">
        <v>113</v>
      </c>
      <c r="H122" s="82" t="s">
        <v>113</v>
      </c>
      <c r="I122" s="78">
        <f>SUMIF(Table10[Entreprise],Companies[[#This Row],[Nom complet de l’entreprise]],Table10[Valeur des revenus])</f>
        <v>0</v>
      </c>
    </row>
    <row r="123" spans="1:10" s="74" customFormat="1" ht="30" x14ac:dyDescent="0.3">
      <c r="B123" s="196" t="s">
        <v>486</v>
      </c>
      <c r="D123" s="239" t="s">
        <v>488</v>
      </c>
      <c r="G123" s="82" t="s">
        <v>113</v>
      </c>
      <c r="H123" s="82" t="s">
        <v>113</v>
      </c>
      <c r="I123" s="78">
        <f>SUMIF(Table10[Entreprise],Companies[[#This Row],[Nom complet de l’entreprise]],Table10[Valeur des revenus])</f>
        <v>0</v>
      </c>
    </row>
    <row r="124" spans="1:10" s="74" customFormat="1" ht="15" x14ac:dyDescent="0.3">
      <c r="C124" s="239"/>
      <c r="F124" s="82"/>
      <c r="G124" s="82"/>
    </row>
    <row r="125" spans="1:10" s="74" customFormat="1" ht="18.600000000000001" x14ac:dyDescent="0.3">
      <c r="B125" s="571" t="s">
        <v>686</v>
      </c>
      <c r="C125" s="571"/>
      <c r="D125" s="571"/>
      <c r="E125" s="571"/>
      <c r="F125" s="571"/>
      <c r="G125" s="571"/>
      <c r="H125" s="571"/>
      <c r="I125" s="571"/>
      <c r="J125" s="571"/>
    </row>
    <row r="126" spans="1:10" s="74" customFormat="1" ht="15" x14ac:dyDescent="0.35">
      <c r="B126" s="75" t="s">
        <v>687</v>
      </c>
      <c r="C126" s="381" t="s">
        <v>688</v>
      </c>
      <c r="D126" s="381" t="s">
        <v>689</v>
      </c>
      <c r="E126" s="381" t="s">
        <v>690</v>
      </c>
      <c r="F126" s="239" t="s">
        <v>691</v>
      </c>
      <c r="G126" s="239" t="s">
        <v>692</v>
      </c>
      <c r="H126" s="239" t="s">
        <v>693</v>
      </c>
      <c r="I126" s="239" t="s">
        <v>694</v>
      </c>
      <c r="J126" s="239" t="s">
        <v>695</v>
      </c>
    </row>
    <row r="127" spans="1:10" ht="15" x14ac:dyDescent="0.35">
      <c r="B127" s="74" t="s">
        <v>486</v>
      </c>
      <c r="C127" s="381"/>
      <c r="D127" s="381"/>
      <c r="E127" s="381"/>
      <c r="F127" s="381"/>
      <c r="G127" s="239"/>
      <c r="H127" s="74" t="s">
        <v>696</v>
      </c>
      <c r="I127" s="239"/>
      <c r="J127" s="74" t="s">
        <v>697</v>
      </c>
    </row>
    <row r="128" spans="1:10" s="74" customFormat="1" ht="15.6" thickBot="1" x14ac:dyDescent="0.35">
      <c r="B128" s="84"/>
      <c r="C128" s="85"/>
      <c r="D128" s="86"/>
      <c r="E128" s="85"/>
      <c r="F128" s="87"/>
      <c r="G128" s="87"/>
      <c r="H128" s="87"/>
      <c r="I128" s="87"/>
      <c r="J128" s="87"/>
    </row>
    <row r="129" spans="2:10" ht="15" x14ac:dyDescent="0.3">
      <c r="B129" s="207"/>
      <c r="C129" s="207"/>
      <c r="D129" s="207"/>
      <c r="E129" s="207"/>
      <c r="F129" s="239"/>
      <c r="G129" s="239"/>
      <c r="H129" s="239"/>
      <c r="I129" s="239"/>
      <c r="J129" s="239"/>
    </row>
    <row r="130" spans="2:10" s="74" customFormat="1" ht="15.6" thickBot="1" x14ac:dyDescent="0.35">
      <c r="B130" s="572" t="s">
        <v>698</v>
      </c>
      <c r="C130" s="573"/>
      <c r="D130" s="573"/>
      <c r="E130" s="573"/>
      <c r="F130" s="573"/>
      <c r="G130" s="573"/>
      <c r="H130" s="573"/>
      <c r="I130" s="573"/>
      <c r="J130" s="573"/>
    </row>
    <row r="131" spans="2:10" s="74" customFormat="1" ht="15" x14ac:dyDescent="0.3">
      <c r="B131" s="574" t="s">
        <v>699</v>
      </c>
      <c r="C131" s="575"/>
      <c r="D131" s="575"/>
      <c r="E131" s="575"/>
      <c r="F131" s="575"/>
      <c r="G131" s="575"/>
      <c r="H131" s="575"/>
      <c r="I131" s="575"/>
      <c r="J131" s="575"/>
    </row>
    <row r="132" spans="2:10" ht="15.6" thickBot="1" x14ac:dyDescent="0.35">
      <c r="B132" s="207"/>
      <c r="C132" s="207"/>
      <c r="D132" s="207"/>
      <c r="E132" s="207"/>
      <c r="F132" s="239"/>
      <c r="G132" s="239"/>
      <c r="H132" s="239"/>
      <c r="I132" s="239"/>
      <c r="J132" s="239"/>
    </row>
    <row r="133" spans="2:10" ht="15" x14ac:dyDescent="0.3">
      <c r="B133" s="538" t="s">
        <v>30</v>
      </c>
      <c r="C133" s="538"/>
      <c r="D133" s="538"/>
      <c r="E133" s="538"/>
      <c r="F133" s="538"/>
      <c r="G133" s="538"/>
      <c r="H133" s="538"/>
      <c r="I133" s="538"/>
      <c r="J133" s="538"/>
    </row>
    <row r="134" spans="2:10" ht="16.5" customHeight="1" x14ac:dyDescent="0.3">
      <c r="B134" s="520" t="s">
        <v>31</v>
      </c>
      <c r="C134" s="520"/>
      <c r="D134" s="520"/>
      <c r="E134" s="520"/>
      <c r="F134" s="520"/>
      <c r="G134" s="520"/>
      <c r="H134" s="520"/>
      <c r="I134" s="520"/>
      <c r="J134" s="520"/>
    </row>
    <row r="135" spans="2:10" ht="15" x14ac:dyDescent="0.3">
      <c r="B135" s="525" t="s">
        <v>700</v>
      </c>
      <c r="C135" s="525"/>
      <c r="D135" s="525"/>
      <c r="E135" s="525"/>
      <c r="F135" s="525"/>
      <c r="G135" s="525"/>
      <c r="H135" s="525"/>
      <c r="I135" s="525"/>
      <c r="J135" s="525"/>
    </row>
    <row r="136" spans="2:10" ht="15" x14ac:dyDescent="0.3">
      <c r="B136" s="567"/>
      <c r="C136" s="567"/>
      <c r="D136" s="567"/>
      <c r="E136" s="567"/>
      <c r="F136" s="567"/>
      <c r="G136" s="567"/>
      <c r="H136" s="567"/>
      <c r="I136" s="567"/>
      <c r="J136" s="567"/>
    </row>
    <row r="137" spans="2:10" ht="15" x14ac:dyDescent="0.3">
      <c r="B137" s="239"/>
      <c r="C137" s="239"/>
      <c r="D137" s="239"/>
      <c r="E137" s="239"/>
      <c r="F137" s="239"/>
      <c r="G137" s="239"/>
      <c r="H137" s="239"/>
      <c r="I137" s="239"/>
      <c r="J137" s="239"/>
    </row>
    <row r="138" spans="2:10" ht="15" x14ac:dyDescent="0.3">
      <c r="B138" s="239"/>
      <c r="C138" s="239"/>
      <c r="D138" s="239"/>
      <c r="E138" s="239"/>
      <c r="F138" s="239"/>
      <c r="G138" s="239"/>
      <c r="H138" s="239"/>
      <c r="I138" s="239"/>
      <c r="J138" s="239"/>
    </row>
    <row r="139" spans="2:10" ht="15" x14ac:dyDescent="0.3">
      <c r="B139" s="239"/>
      <c r="C139" s="239"/>
      <c r="D139" s="239"/>
      <c r="E139" s="239"/>
      <c r="F139" s="239"/>
      <c r="G139" s="239"/>
      <c r="H139" s="239"/>
      <c r="I139" s="239"/>
      <c r="J139" s="239"/>
    </row>
    <row r="140" spans="2:10" ht="15" x14ac:dyDescent="0.3">
      <c r="B140" s="239"/>
      <c r="C140" s="239"/>
      <c r="D140" s="239"/>
      <c r="E140" s="239"/>
      <c r="F140" s="239"/>
      <c r="G140" s="239"/>
      <c r="H140" s="239"/>
      <c r="I140" s="239"/>
      <c r="J140" s="239"/>
    </row>
    <row r="141" spans="2:10" s="74" customFormat="1" ht="15" x14ac:dyDescent="0.3">
      <c r="B141" s="239"/>
      <c r="C141" s="239"/>
      <c r="D141" s="239"/>
      <c r="E141" s="239"/>
    </row>
    <row r="142" spans="2:10" ht="15" x14ac:dyDescent="0.3">
      <c r="B142" s="239"/>
      <c r="C142" s="239"/>
      <c r="D142" s="239"/>
      <c r="E142" s="239"/>
      <c r="F142" s="239"/>
      <c r="G142" s="239"/>
      <c r="H142" s="239"/>
      <c r="I142" s="239"/>
      <c r="J142" s="239"/>
    </row>
    <row r="143" spans="2:10" ht="15" x14ac:dyDescent="0.3">
      <c r="B143" s="239"/>
      <c r="C143" s="239"/>
      <c r="D143" s="239"/>
      <c r="E143" s="239"/>
    </row>
    <row r="144" spans="2:10" ht="15" x14ac:dyDescent="0.3">
      <c r="B144" s="239"/>
      <c r="C144" s="239"/>
      <c r="D144" s="239"/>
      <c r="E144" s="239"/>
    </row>
    <row r="145" spans="2:5" ht="15" x14ac:dyDescent="0.3">
      <c r="B145" s="239"/>
      <c r="C145" s="239"/>
      <c r="D145" s="239"/>
      <c r="E145" s="239"/>
    </row>
    <row r="146" spans="2:5" ht="15" x14ac:dyDescent="0.3">
      <c r="B146" s="239"/>
      <c r="C146" s="239"/>
      <c r="D146" s="239"/>
      <c r="E146" s="239"/>
    </row>
    <row r="147" spans="2:5" ht="15" x14ac:dyDescent="0.3">
      <c r="B147" s="239"/>
      <c r="C147" s="239"/>
      <c r="D147" s="239"/>
      <c r="E147" s="239"/>
    </row>
    <row r="148" spans="2:5" ht="15" x14ac:dyDescent="0.3">
      <c r="B148" s="239"/>
      <c r="C148" s="239"/>
      <c r="D148" s="239"/>
      <c r="E148" s="239"/>
    </row>
    <row r="149" spans="2:5" ht="15" customHeight="1" x14ac:dyDescent="0.3">
      <c r="B149" s="239"/>
      <c r="C149" s="239"/>
      <c r="D149" s="239"/>
      <c r="E149" s="239"/>
    </row>
    <row r="150" spans="2:5" ht="15" customHeight="1" x14ac:dyDescent="0.3">
      <c r="B150" s="239"/>
      <c r="C150" s="239"/>
      <c r="D150" s="239"/>
      <c r="E150" s="239"/>
    </row>
    <row r="151" spans="2:5" ht="15" x14ac:dyDescent="0.3">
      <c r="B151" s="239"/>
      <c r="C151" s="239"/>
      <c r="D151" s="239"/>
      <c r="E151" s="239"/>
    </row>
    <row r="152" spans="2:5" ht="15" x14ac:dyDescent="0.3">
      <c r="B152" s="239"/>
      <c r="C152" s="239"/>
      <c r="D152" s="239"/>
      <c r="E152" s="239"/>
    </row>
    <row r="153" spans="2:5" ht="18.75" customHeight="1" x14ac:dyDescent="0.3">
      <c r="B153" s="239"/>
      <c r="C153" s="239"/>
      <c r="D153" s="239"/>
      <c r="E153" s="239"/>
    </row>
    <row r="154" spans="2:5" ht="15" x14ac:dyDescent="0.3">
      <c r="B154" s="239"/>
      <c r="C154" s="239"/>
      <c r="D154" s="239"/>
      <c r="E154" s="239"/>
    </row>
    <row r="155" spans="2:5" ht="15" x14ac:dyDescent="0.3">
      <c r="B155" s="239"/>
      <c r="C155" s="239"/>
      <c r="D155" s="239"/>
      <c r="E155" s="239"/>
    </row>
    <row r="156" spans="2:5" ht="15" x14ac:dyDescent="0.3">
      <c r="B156" s="239"/>
      <c r="C156" s="239"/>
      <c r="D156" s="239"/>
      <c r="E156" s="239"/>
    </row>
    <row r="157" spans="2:5" ht="15" x14ac:dyDescent="0.3">
      <c r="B157" s="239"/>
      <c r="C157" s="239"/>
      <c r="D157" s="239"/>
      <c r="E157" s="239"/>
    </row>
    <row r="158" spans="2:5" ht="15" x14ac:dyDescent="0.3">
      <c r="B158" s="239"/>
      <c r="C158" s="239"/>
      <c r="D158" s="239"/>
      <c r="E158" s="239"/>
    </row>
    <row r="159" spans="2:5" ht="15" x14ac:dyDescent="0.3"/>
    <row r="160" spans="2:5" ht="15" x14ac:dyDescent="0.3"/>
    <row r="161" ht="15" x14ac:dyDescent="0.3"/>
    <row r="162" ht="15" x14ac:dyDescent="0.3"/>
    <row r="163" ht="15" x14ac:dyDescent="0.3"/>
    <row r="164" ht="15" x14ac:dyDescent="0.3"/>
    <row r="165" ht="15" x14ac:dyDescent="0.3"/>
    <row r="166" ht="15" x14ac:dyDescent="0.3"/>
    <row r="167" ht="15" x14ac:dyDescent="0.3"/>
    <row r="168" ht="15" x14ac:dyDescent="0.3"/>
    <row r="169" ht="15" x14ac:dyDescent="0.3"/>
    <row r="170" ht="15" x14ac:dyDescent="0.3"/>
    <row r="171" ht="15" x14ac:dyDescent="0.3"/>
    <row r="172" ht="15" x14ac:dyDescent="0.3"/>
    <row r="173" ht="15" x14ac:dyDescent="0.3"/>
    <row r="174" ht="15" x14ac:dyDescent="0.3"/>
  </sheetData>
  <mergeCells count="20">
    <mergeCell ref="B31:J31"/>
    <mergeCell ref="B2:J2"/>
    <mergeCell ref="B3:J3"/>
    <mergeCell ref="B4:J4"/>
    <mergeCell ref="B5:J5"/>
    <mergeCell ref="B6:J6"/>
    <mergeCell ref="B7:J7"/>
    <mergeCell ref="B8:J8"/>
    <mergeCell ref="B10:J10"/>
    <mergeCell ref="B11:J11"/>
    <mergeCell ref="B12:J12"/>
    <mergeCell ref="B13:J13"/>
    <mergeCell ref="B135:J135"/>
    <mergeCell ref="B136:J136"/>
    <mergeCell ref="B32:D32"/>
    <mergeCell ref="B125:J125"/>
    <mergeCell ref="B130:J130"/>
    <mergeCell ref="B131:J131"/>
    <mergeCell ref="B133:J133"/>
    <mergeCell ref="B134:J134"/>
  </mergeCells>
  <dataValidations count="11">
    <dataValidation allowBlank="1" showInputMessage="1" showErrorMessage="1" promptTitle="Organisme gouvernmental destinat" prompt="Veuillez indiquer le nom de l'agence gouvernementale collectant le flux_x000a__x000a_Veuillez vous abstenir d'utiliser des acronymes et indiquez le nom complet" sqref="B15:B25"/>
    <dataValidation allowBlank="1" showInputMessage="1" showErrorMessage="1" promptTitle="Numéro d'identification" prompt="Veuillez indiquer le numéro d'identification de l'agence gouvernementale, si applicable" sqref="D15:D25"/>
    <dataValidation allowBlank="1" showInputMessage="1" showErrorMessage="1" errorTitle="Veuillez ne pas modifier" error="Veuillez ne pas modifier ces cellules" sqref="H34"/>
    <dataValidation type="textLength" allowBlank="1" showInputMessage="1" showErrorMessage="1" errorTitle="Veuillez ne pas modifier" error="Veuillez ne pas modifier ces cellules" sqref="I34 B34 D34:G34">
      <formula1>10000</formula1>
      <formula2>50000</formula2>
    </dataValidation>
    <dataValidation allowBlank="1" showInputMessage="1" showErrorMessage="1" promptTitle="Nom de l'entreprise" prompt="Saisissez le nom de l'entreprise ici_x000a__x000a_Veuillez vous abstenir d'utiliser des acronymes et indiquez le nom complet" sqref="B37:B120"/>
    <dataValidation allowBlank="1" showInputMessage="1" showErrorMessage="1" promptTitle="Numéro d'identification" prompt="Veuillez saisir un numéro d'identification unique, tel qu’un TIN, un numéro d'organisation ou similaire." sqref="D37:D120"/>
    <dataValidation type="list" allowBlank="1" showInputMessage="1" showErrorMessage="1" sqref="C37:C120 E37:E120">
      <formula1>"&lt; Type d'entreprise &gt;,Société publique financière et Entreprise d'Etat,Privée"</formula1>
    </dataValidation>
    <dataValidation type="whole" allowBlank="1" showInputMessage="1" showErrorMessage="1" errorTitle="Veuillez ne pas remplir" error="Ces cellules seront complétées automatiquement" promptTitle="Ne pas remplir" prompt="Complété automatiquement depuis le feuillet 5" sqref="I115:I120 I37:I113">
      <formula1>1</formula1>
      <formula2>2</formula2>
    </dataValidation>
    <dataValidation type="list" allowBlank="1" showInputMessage="1" showErrorMessage="1" promptTitle="Veuillez sélectionner le secteur" prompt="Veuillez sélectionner le secteur pertinent pour l'entreprise dans la liste" sqref="F37:F118">
      <formula1>Sector_list</formula1>
    </dataValidation>
    <dataValidation allowBlank="1" showInputMessage="1" showErrorMessage="1" promptTitle="Veuillez sélectionner les matièr" prompt="Veuillez sélectionner les matières premières exploitées, séparées par une virgule" sqref="F119:F120 H37:H118"/>
    <dataValidation errorStyle="warning" allowBlank="1" showInputMessage="1" showErrorMessage="1" errorTitle="URL" error="Veuillez indiquer une URL" sqref="I115:I120 I37:I113 H37:H120"/>
  </dataValidations>
  <hyperlinks>
    <hyperlink ref="B131:F131" r:id="rId1" display="Give us your feedback or report a conflict in the data! Write to us at  data@eiti.org"/>
    <hyperlink ref="B130:F130" r:id="rId2" display="For the latest version of Summary data templates, see  https://eiti.org/summary-data-template"/>
    <hyperlink ref="G64" r:id="rId3"/>
    <hyperlink ref="G69" r:id="rId4"/>
  </hyperlinks>
  <pageMargins left="0.25" right="0.25" top="0.75" bottom="0.75" header="0.3" footer="0.3"/>
  <pageSetup paperSize="8" fitToHeight="0" orientation="landscape" horizontalDpi="2400" verticalDpi="2400" r:id="rId5"/>
  <tableParts count="3">
    <tablePart r:id="rId6"/>
    <tablePart r:id="rId7"/>
    <tablePart r:id="rId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1:U122"/>
  <sheetViews>
    <sheetView showGridLines="0" topLeftCell="A12" zoomScaleNormal="100" workbookViewId="0">
      <selection activeCell="K95" sqref="K95"/>
    </sheetView>
  </sheetViews>
  <sheetFormatPr baseColWidth="10" defaultColWidth="8.5" defaultRowHeight="15" x14ac:dyDescent="0.35"/>
  <cols>
    <col min="1" max="1" width="2.5" style="83" customWidth="1"/>
    <col min="2" max="5" width="0" style="83" hidden="1" customWidth="1"/>
    <col min="6" max="6" width="61.8984375" style="83" customWidth="1"/>
    <col min="7" max="7" width="16.5" style="83" customWidth="1"/>
    <col min="8" max="8" width="39" style="83" customWidth="1"/>
    <col min="9" max="9" width="21.59765625" style="83" customWidth="1"/>
    <col min="10" max="10" width="23.59765625" style="83" customWidth="1"/>
    <col min="11" max="11" width="15.5" style="83" bestFit="1" customWidth="1"/>
    <col min="12" max="12" width="2.5" style="83" customWidth="1"/>
    <col min="13" max="13" width="19.5" style="83" bestFit="1" customWidth="1"/>
    <col min="14" max="14" width="92.59765625" style="83" customWidth="1"/>
    <col min="15" max="15" width="4" style="83" customWidth="1"/>
    <col min="16" max="16" width="68.09765625" style="83" customWidth="1"/>
    <col min="17" max="17" width="8.5" style="83"/>
    <col min="18" max="18" width="21" style="83" bestFit="1" customWidth="1"/>
    <col min="19" max="19" width="8.5" style="83"/>
    <col min="20" max="20" width="21" style="83" bestFit="1" customWidth="1"/>
    <col min="21" max="16384" width="8.5" style="83"/>
  </cols>
  <sheetData>
    <row r="1" spans="6:16" s="5" customFormat="1" ht="15.75" hidden="1" customHeight="1" x14ac:dyDescent="0.3">
      <c r="F1" s="239"/>
      <c r="G1" s="239"/>
      <c r="H1" s="239"/>
      <c r="I1" s="239"/>
      <c r="J1" s="239"/>
      <c r="K1" s="239"/>
      <c r="L1" s="239"/>
      <c r="M1" s="239"/>
      <c r="N1" s="239"/>
    </row>
    <row r="2" spans="6:16" s="5" customFormat="1" hidden="1" x14ac:dyDescent="0.3">
      <c r="F2" s="239"/>
      <c r="G2" s="239"/>
      <c r="H2" s="239"/>
      <c r="I2" s="239"/>
      <c r="J2" s="239"/>
      <c r="K2" s="239"/>
      <c r="L2" s="239"/>
      <c r="M2" s="239"/>
      <c r="N2" s="239"/>
    </row>
    <row r="3" spans="6:16" s="5" customFormat="1" hidden="1" x14ac:dyDescent="0.3">
      <c r="F3" s="239"/>
      <c r="G3" s="239"/>
      <c r="H3" s="239"/>
      <c r="I3" s="239"/>
      <c r="J3" s="239"/>
      <c r="K3" s="239"/>
      <c r="L3" s="239"/>
      <c r="M3" s="239"/>
      <c r="N3" s="257" t="s">
        <v>701</v>
      </c>
    </row>
    <row r="4" spans="6:16" s="5" customFormat="1" hidden="1" x14ac:dyDescent="0.3">
      <c r="F4" s="239"/>
      <c r="G4" s="239"/>
      <c r="H4" s="239"/>
      <c r="I4" s="239"/>
      <c r="J4" s="239"/>
      <c r="K4" s="239"/>
      <c r="L4" s="239"/>
      <c r="M4" s="239"/>
      <c r="N4" s="257" t="str">
        <f>[1]Introduction!G4</f>
        <v>YYYY-MM-DD</v>
      </c>
    </row>
    <row r="5" spans="6:16" s="5" customFormat="1" hidden="1" x14ac:dyDescent="0.3">
      <c r="F5" s="239"/>
      <c r="G5" s="239"/>
      <c r="H5" s="239"/>
      <c r="I5" s="239"/>
      <c r="J5" s="239"/>
      <c r="K5" s="239"/>
      <c r="L5" s="239"/>
      <c r="M5" s="239"/>
      <c r="N5" s="239"/>
    </row>
    <row r="6" spans="6:16" s="5" customFormat="1" hidden="1" x14ac:dyDescent="0.3">
      <c r="F6" s="239"/>
      <c r="G6" s="239"/>
      <c r="H6" s="239"/>
      <c r="I6" s="239"/>
      <c r="J6" s="239"/>
      <c r="K6" s="239"/>
      <c r="L6" s="239"/>
      <c r="M6" s="239"/>
      <c r="N6" s="239"/>
    </row>
    <row r="7" spans="6:16" s="5" customFormat="1" x14ac:dyDescent="0.3">
      <c r="F7" s="239"/>
      <c r="G7" s="239"/>
      <c r="H7" s="239"/>
      <c r="I7" s="239"/>
      <c r="J7" s="239"/>
      <c r="K7" s="239"/>
      <c r="L7" s="239"/>
      <c r="M7" s="239"/>
      <c r="N7" s="239"/>
    </row>
    <row r="8" spans="6:16" s="5" customFormat="1" x14ac:dyDescent="0.3">
      <c r="F8" s="527" t="s">
        <v>702</v>
      </c>
      <c r="G8" s="527"/>
      <c r="H8" s="527"/>
      <c r="I8" s="527"/>
      <c r="J8" s="527"/>
      <c r="K8" s="527"/>
      <c r="L8" s="527"/>
      <c r="M8" s="527"/>
      <c r="N8" s="527"/>
    </row>
    <row r="9" spans="6:16" s="5" customFormat="1" ht="24" x14ac:dyDescent="0.3">
      <c r="F9" s="590" t="s">
        <v>35</v>
      </c>
      <c r="G9" s="590"/>
      <c r="H9" s="590"/>
      <c r="I9" s="590"/>
      <c r="J9" s="590"/>
      <c r="K9" s="590"/>
      <c r="L9" s="590"/>
      <c r="M9" s="590"/>
      <c r="N9" s="590"/>
      <c r="P9" s="75" t="s">
        <v>1160</v>
      </c>
    </row>
    <row r="10" spans="6:16" s="5" customFormat="1" x14ac:dyDescent="0.3">
      <c r="F10" s="594" t="s">
        <v>703</v>
      </c>
      <c r="G10" s="594"/>
      <c r="H10" s="594"/>
      <c r="I10" s="594"/>
      <c r="J10" s="594"/>
      <c r="K10" s="594"/>
      <c r="L10" s="594"/>
      <c r="M10" s="594"/>
      <c r="N10" s="594"/>
      <c r="P10" s="408"/>
    </row>
    <row r="11" spans="6:16" s="5" customFormat="1" ht="241.8" customHeight="1" x14ac:dyDescent="0.3">
      <c r="F11" s="529" t="s">
        <v>704</v>
      </c>
      <c r="G11" s="529"/>
      <c r="H11" s="529"/>
      <c r="I11" s="529"/>
      <c r="J11" s="529"/>
      <c r="K11" s="529"/>
      <c r="L11" s="529"/>
      <c r="M11" s="529"/>
      <c r="N11" s="529"/>
      <c r="P11" s="445" t="s">
        <v>1158</v>
      </c>
    </row>
    <row r="12" spans="6:16" s="5" customFormat="1" x14ac:dyDescent="0.3">
      <c r="F12" s="529" t="s">
        <v>705</v>
      </c>
      <c r="G12" s="529"/>
      <c r="H12" s="529"/>
      <c r="I12" s="529"/>
      <c r="J12" s="529"/>
      <c r="K12" s="529"/>
      <c r="L12" s="529"/>
      <c r="M12" s="529"/>
      <c r="N12" s="529"/>
      <c r="P12" s="408"/>
    </row>
    <row r="13" spans="6:16" s="5" customFormat="1" x14ac:dyDescent="0.3">
      <c r="F13" s="593" t="s">
        <v>706</v>
      </c>
      <c r="G13" s="593"/>
      <c r="H13" s="593"/>
      <c r="I13" s="593"/>
      <c r="J13" s="593"/>
      <c r="K13" s="593"/>
      <c r="L13" s="593"/>
      <c r="M13" s="593"/>
      <c r="N13" s="593"/>
      <c r="P13" s="408"/>
    </row>
    <row r="14" spans="6:16" s="5" customFormat="1" x14ac:dyDescent="0.3">
      <c r="F14" s="583" t="s">
        <v>707</v>
      </c>
      <c r="G14" s="583"/>
      <c r="H14" s="583"/>
      <c r="I14" s="583"/>
      <c r="J14" s="583"/>
      <c r="K14" s="583"/>
      <c r="L14" s="583"/>
      <c r="M14" s="583"/>
      <c r="N14" s="583"/>
      <c r="P14" s="408"/>
    </row>
    <row r="15" spans="6:16" s="5" customFormat="1" x14ac:dyDescent="0.3">
      <c r="F15" s="584" t="s">
        <v>708</v>
      </c>
      <c r="G15" s="584"/>
      <c r="H15" s="584"/>
      <c r="I15" s="584"/>
      <c r="J15" s="584"/>
      <c r="K15" s="584"/>
      <c r="L15" s="584"/>
      <c r="M15" s="584"/>
      <c r="N15" s="584"/>
      <c r="P15" s="446" t="s">
        <v>1159</v>
      </c>
    </row>
    <row r="16" spans="6:16" s="5" customFormat="1" x14ac:dyDescent="0.35">
      <c r="F16" s="585" t="s">
        <v>463</v>
      </c>
      <c r="G16" s="585"/>
      <c r="H16" s="585"/>
      <c r="I16" s="585"/>
      <c r="J16" s="585"/>
      <c r="K16" s="585"/>
      <c r="L16" s="585"/>
      <c r="M16" s="585"/>
      <c r="N16" s="585"/>
    </row>
    <row r="17" spans="2:21" s="5" customFormat="1" x14ac:dyDescent="0.3">
      <c r="B17" s="239"/>
      <c r="C17" s="239"/>
      <c r="D17" s="239"/>
      <c r="E17" s="239"/>
      <c r="F17" s="239"/>
      <c r="G17" s="239"/>
      <c r="H17" s="239"/>
      <c r="I17" s="239"/>
      <c r="J17" s="239"/>
      <c r="K17" s="239"/>
      <c r="L17" s="239"/>
      <c r="M17" s="239"/>
      <c r="N17" s="239"/>
      <c r="O17" s="239"/>
      <c r="P17" s="239"/>
      <c r="Q17" s="239"/>
      <c r="R17" s="239"/>
      <c r="S17" s="239"/>
      <c r="T17" s="239"/>
      <c r="U17" s="239"/>
    </row>
    <row r="18" spans="2:21" s="5" customFormat="1" ht="24" x14ac:dyDescent="0.3">
      <c r="B18" s="239"/>
      <c r="C18" s="239"/>
      <c r="D18" s="239"/>
      <c r="E18" s="239"/>
      <c r="F18" s="576" t="s">
        <v>709</v>
      </c>
      <c r="G18" s="576"/>
      <c r="H18" s="576"/>
      <c r="I18" s="576"/>
      <c r="J18" s="576"/>
      <c r="K18" s="576"/>
      <c r="L18" s="239"/>
      <c r="M18" s="586" t="s">
        <v>710</v>
      </c>
      <c r="N18" s="586"/>
      <c r="O18" s="239"/>
      <c r="P18" s="239"/>
      <c r="Q18" s="239"/>
      <c r="R18" s="239"/>
      <c r="S18" s="239"/>
      <c r="T18" s="239"/>
      <c r="U18" s="239"/>
    </row>
    <row r="19" spans="2:21" s="5" customFormat="1" ht="15.75" customHeight="1" x14ac:dyDescent="0.3">
      <c r="B19" s="239"/>
      <c r="C19" s="239"/>
      <c r="D19" s="239"/>
      <c r="E19" s="239"/>
      <c r="F19" s="239"/>
      <c r="G19" s="239"/>
      <c r="H19" s="239"/>
      <c r="I19" s="239"/>
      <c r="J19" s="239"/>
      <c r="K19" s="239"/>
      <c r="L19" s="239"/>
      <c r="M19" s="587" t="s">
        <v>711</v>
      </c>
      <c r="N19" s="587"/>
      <c r="O19" s="239"/>
      <c r="P19" s="239"/>
      <c r="Q19" s="239"/>
      <c r="R19" s="239"/>
      <c r="S19" s="239"/>
      <c r="T19" s="239"/>
      <c r="U19" s="239"/>
    </row>
    <row r="20" spans="2:21" x14ac:dyDescent="0.35">
      <c r="B20" s="381"/>
      <c r="C20" s="381"/>
      <c r="D20" s="381"/>
      <c r="E20" s="381"/>
      <c r="F20" s="588" t="s">
        <v>712</v>
      </c>
      <c r="G20" s="588"/>
      <c r="H20" s="588"/>
      <c r="I20" s="588"/>
      <c r="J20" s="588"/>
      <c r="K20" s="589"/>
      <c r="L20" s="381"/>
      <c r="M20" s="239"/>
      <c r="N20" s="239"/>
      <c r="O20" s="381"/>
      <c r="P20" s="381"/>
      <c r="Q20" s="381"/>
      <c r="R20" s="381"/>
      <c r="S20" s="381"/>
      <c r="T20" s="381"/>
      <c r="U20" s="381"/>
    </row>
    <row r="21" spans="2:21" ht="24" x14ac:dyDescent="0.35">
      <c r="B21" s="88" t="s">
        <v>713</v>
      </c>
      <c r="C21" s="88" t="s">
        <v>714</v>
      </c>
      <c r="D21" s="88" t="s">
        <v>715</v>
      </c>
      <c r="E21" s="88" t="s">
        <v>716</v>
      </c>
      <c r="F21" s="381" t="s">
        <v>717</v>
      </c>
      <c r="G21" s="381" t="s">
        <v>497</v>
      </c>
      <c r="H21" s="381" t="s">
        <v>718</v>
      </c>
      <c r="I21" s="381" t="s">
        <v>719</v>
      </c>
      <c r="J21" s="381" t="s">
        <v>720</v>
      </c>
      <c r="K21" s="239" t="s">
        <v>695</v>
      </c>
      <c r="L21" s="381"/>
      <c r="M21" s="590" t="s">
        <v>721</v>
      </c>
      <c r="N21" s="590"/>
      <c r="O21" s="381"/>
      <c r="P21" s="381"/>
      <c r="Q21" s="381"/>
      <c r="R21" s="381"/>
      <c r="S21" s="381"/>
      <c r="T21" s="381"/>
      <c r="U21" s="381"/>
    </row>
    <row r="22" spans="2:21" ht="15.75" customHeight="1" x14ac:dyDescent="0.35">
      <c r="B22" s="88" t="str">
        <f>IFERROR(VLOOKUP(Government_revenues_table[[#This Row],[Classification du SFP]],[1]!Table6_GFS_codes_classification[#Data],COLUMNS($F:F)+3,FALSE),"Do not enter data")</f>
        <v>Do not enter data</v>
      </c>
      <c r="C22" s="88" t="str">
        <f>IFERROR(VLOOKUP(Government_revenues_table[[#This Row],[Classification du SFP]],[1]!Table6_GFS_codes_classification[#Data],COLUMNS($F:G)+3,FALSE),"Do not enter data")</f>
        <v>Do not enter data</v>
      </c>
      <c r="D22" s="88" t="str">
        <f>IFERROR(VLOOKUP(Government_revenues_table[[#This Row],[Classification du SFP]],[1]!Table6_GFS_codes_classification[#Data],COLUMNS($F:H)+3,FALSE),"Do not enter data")</f>
        <v>Do not enter data</v>
      </c>
      <c r="E22" s="88" t="str">
        <f>IFERROR(VLOOKUP(Government_revenues_table[[#This Row],[Classification du SFP]],[1]!Table6_GFS_codes_classification[#Data],COLUMNS($F:I)+3,FALSE),"Do not enter data")</f>
        <v>Do not enter data</v>
      </c>
      <c r="F22" t="s">
        <v>722</v>
      </c>
      <c r="G22" t="s">
        <v>504</v>
      </c>
      <c r="H22" t="s">
        <v>723</v>
      </c>
      <c r="I22" t="s">
        <v>473</v>
      </c>
      <c r="J22" s="461">
        <v>47502818.943641402</v>
      </c>
      <c r="K22" s="471" t="s">
        <v>109</v>
      </c>
      <c r="L22" s="381"/>
      <c r="M22" s="591" t="s">
        <v>725</v>
      </c>
      <c r="N22" s="591"/>
      <c r="O22" s="381"/>
      <c r="P22" s="381"/>
      <c r="Q22" s="381"/>
      <c r="R22" s="381"/>
      <c r="S22" s="381"/>
      <c r="T22" s="381"/>
      <c r="U22" s="381"/>
    </row>
    <row r="23" spans="2:21" ht="15.75" customHeight="1" x14ac:dyDescent="0.35">
      <c r="B23" s="88" t="str">
        <f>IFERROR(VLOOKUP(Government_revenues_table[[#This Row],[Classification du SFP]],[1]!Table6_GFS_codes_classification[#Data],COLUMNS($F:F)+3,FALSE),"Do not enter data")</f>
        <v>Do not enter data</v>
      </c>
      <c r="C23" s="88" t="str">
        <f>IFERROR(VLOOKUP(Government_revenues_table[[#This Row],[Classification du SFP]],[1]!Table6_GFS_codes_classification[#Data],COLUMNS($F:G)+3,FALSE),"Do not enter data")</f>
        <v>Do not enter data</v>
      </c>
      <c r="D23" s="88" t="str">
        <f>IFERROR(VLOOKUP(Government_revenues_table[[#This Row],[Classification du SFP]],[1]!Table6_GFS_codes_classification[#Data],COLUMNS($F:H)+3,FALSE),"Do not enter data")</f>
        <v>Do not enter data</v>
      </c>
      <c r="E23" s="88" t="str">
        <f>IFERROR(VLOOKUP(Government_revenues_table[[#This Row],[Classification du SFP]],[1]!Table6_GFS_codes_classification[#Data],COLUMNS($F:I)+3,FALSE),"Do not enter data")</f>
        <v>Do not enter data</v>
      </c>
      <c r="F23" t="s">
        <v>722</v>
      </c>
      <c r="G23" t="s">
        <v>504</v>
      </c>
      <c r="H23" t="s">
        <v>726</v>
      </c>
      <c r="I23" t="s">
        <v>473</v>
      </c>
      <c r="J23" s="461">
        <v>12772617.678756142</v>
      </c>
      <c r="K23" s="471" t="s">
        <v>109</v>
      </c>
      <c r="L23" s="381"/>
      <c r="M23" s="591"/>
      <c r="N23" s="591"/>
      <c r="O23" s="381"/>
      <c r="P23" s="381"/>
      <c r="Q23" s="381"/>
      <c r="R23" s="381"/>
      <c r="S23" s="381"/>
      <c r="T23" s="381"/>
      <c r="U23" s="381"/>
    </row>
    <row r="24" spans="2:21" ht="15.75" customHeight="1" x14ac:dyDescent="0.35">
      <c r="B24" s="88" t="str">
        <f>IFERROR(VLOOKUP(Government_revenues_table[[#This Row],[Classification du SFP]],[1]!Table6_GFS_codes_classification[#Data],COLUMNS($F:F)+3,FALSE),"Do not enter data")</f>
        <v>Do not enter data</v>
      </c>
      <c r="C24" s="88" t="str">
        <f>IFERROR(VLOOKUP(Government_revenues_table[[#This Row],[Classification du SFP]],[1]!Table6_GFS_codes_classification[#Data],COLUMNS($F:G)+3,FALSE),"Do not enter data")</f>
        <v>Do not enter data</v>
      </c>
      <c r="D24" s="88" t="str">
        <f>IFERROR(VLOOKUP(Government_revenues_table[[#This Row],[Classification du SFP]],[1]!Table6_GFS_codes_classification[#Data],COLUMNS($F:H)+3,FALSE),"Do not enter data")</f>
        <v>Do not enter data</v>
      </c>
      <c r="E24" s="88" t="str">
        <f>IFERROR(VLOOKUP(Government_revenues_table[[#This Row],[Classification du SFP]],[1]!Table6_GFS_codes_classification[#Data],COLUMNS($F:I)+3,FALSE),"Do not enter data")</f>
        <v>Do not enter data</v>
      </c>
      <c r="F24" t="s">
        <v>722</v>
      </c>
      <c r="G24" t="s">
        <v>504</v>
      </c>
      <c r="H24" t="s">
        <v>786</v>
      </c>
      <c r="I24" t="s">
        <v>482</v>
      </c>
      <c r="J24" s="461">
        <v>1238414.55</v>
      </c>
      <c r="K24" s="471" t="s">
        <v>109</v>
      </c>
      <c r="L24" s="381"/>
      <c r="M24" s="591"/>
      <c r="N24" s="591"/>
      <c r="O24" s="381"/>
      <c r="P24" s="381"/>
      <c r="Q24" s="381"/>
      <c r="R24" s="381"/>
      <c r="S24" s="381"/>
      <c r="T24" s="381"/>
      <c r="U24" s="381"/>
    </row>
    <row r="25" spans="2:21" ht="15.75" customHeight="1" x14ac:dyDescent="0.35">
      <c r="B25" s="88" t="str">
        <f>IFERROR(VLOOKUP(Government_revenues_table[[#This Row],[Classification du SFP]],[1]!Table6_GFS_codes_classification[#Data],COLUMNS($F:F)+3,FALSE),"Do not enter data")</f>
        <v>Do not enter data</v>
      </c>
      <c r="C25" s="88" t="str">
        <f>IFERROR(VLOOKUP(Government_revenues_table[[#This Row],[Classification du SFP]],[1]!Table6_GFS_codes_classification[#Data],COLUMNS($F:G)+3,FALSE),"Do not enter data")</f>
        <v>Do not enter data</v>
      </c>
      <c r="D25" s="88" t="str">
        <f>IFERROR(VLOOKUP(Government_revenues_table[[#This Row],[Classification du SFP]],[1]!Table6_GFS_codes_classification[#Data],COLUMNS($F:H)+3,FALSE),"Do not enter data")</f>
        <v>Do not enter data</v>
      </c>
      <c r="E25" s="88" t="str">
        <f>IFERROR(VLOOKUP(Government_revenues_table[[#This Row],[Classification du SFP]],[1]!Table6_GFS_codes_classification[#Data],COLUMNS($F:I)+3,FALSE),"Do not enter data")</f>
        <v>Do not enter data</v>
      </c>
      <c r="F25" t="s">
        <v>722</v>
      </c>
      <c r="G25" t="s">
        <v>504</v>
      </c>
      <c r="H25" t="s">
        <v>747</v>
      </c>
      <c r="I25" t="s">
        <v>471</v>
      </c>
      <c r="J25" s="461">
        <v>5790545.5116547458</v>
      </c>
      <c r="K25" s="471" t="s">
        <v>109</v>
      </c>
      <c r="L25" s="381"/>
      <c r="M25" s="591"/>
      <c r="N25" s="591"/>
      <c r="O25" s="381"/>
      <c r="P25" s="381"/>
      <c r="Q25" s="381"/>
      <c r="R25" s="381"/>
      <c r="S25" s="381"/>
      <c r="T25" s="381"/>
      <c r="U25" s="381"/>
    </row>
    <row r="26" spans="2:21" ht="22.5" customHeight="1" x14ac:dyDescent="0.35">
      <c r="B26" s="88" t="str">
        <f>IFERROR(VLOOKUP(Government_revenues_table[[#This Row],[Classification du SFP]],[1]!Table6_GFS_codes_classification[#Data],COLUMNS($F:F)+3,FALSE),"Do not enter data")</f>
        <v>Do not enter data</v>
      </c>
      <c r="C26" s="88" t="str">
        <f>IFERROR(VLOOKUP(Government_revenues_table[[#This Row],[Classification du SFP]],[1]!Table6_GFS_codes_classification[#Data],COLUMNS($F:G)+3,FALSE),"Do not enter data")</f>
        <v>Do not enter data</v>
      </c>
      <c r="D26" s="88" t="str">
        <f>IFERROR(VLOOKUP(Government_revenues_table[[#This Row],[Classification du SFP]],[1]!Table6_GFS_codes_classification[#Data],COLUMNS($F:H)+3,FALSE),"Do not enter data")</f>
        <v>Do not enter data</v>
      </c>
      <c r="E26" s="88" t="str">
        <f>IFERROR(VLOOKUP(Government_revenues_table[[#This Row],[Classification du SFP]],[1]!Table6_GFS_codes_classification[#Data],COLUMNS($F:I)+3,FALSE),"Do not enter data")</f>
        <v>Do not enter data</v>
      </c>
      <c r="F26" t="s">
        <v>722</v>
      </c>
      <c r="G26" t="s">
        <v>504</v>
      </c>
      <c r="H26" t="s">
        <v>748</v>
      </c>
      <c r="I26" t="s">
        <v>471</v>
      </c>
      <c r="J26" s="461">
        <v>5748346.2456986587</v>
      </c>
      <c r="K26" s="471" t="s">
        <v>109</v>
      </c>
      <c r="L26" s="381"/>
      <c r="M26" s="591"/>
      <c r="N26" s="591"/>
      <c r="O26" s="381"/>
      <c r="P26" s="381"/>
      <c r="Q26" s="381"/>
      <c r="R26" s="381"/>
      <c r="S26" s="381"/>
      <c r="T26" s="381"/>
      <c r="U26" s="381"/>
    </row>
    <row r="27" spans="2:21" ht="16.2" x14ac:dyDescent="0.35">
      <c r="B27" s="88" t="str">
        <f>IFERROR(VLOOKUP(Government_revenues_table[[#This Row],[Classification du SFP]],[1]!Table6_GFS_codes_classification[#Data],COLUMNS($F:F)+3,FALSE),"Do not enter data")</f>
        <v>Do not enter data</v>
      </c>
      <c r="C27" s="88" t="str">
        <f>IFERROR(VLOOKUP(Government_revenues_table[[#This Row],[Classification du SFP]],[1]!Table6_GFS_codes_classification[#Data],COLUMNS($F:G)+3,FALSE),"Do not enter data")</f>
        <v>Do not enter data</v>
      </c>
      <c r="D27" s="88" t="str">
        <f>IFERROR(VLOOKUP(Government_revenues_table[[#This Row],[Classification du SFP]],[1]!Table6_GFS_codes_classification[#Data],COLUMNS($F:H)+3,FALSE),"Do not enter data")</f>
        <v>Do not enter data</v>
      </c>
      <c r="E27" s="88" t="str">
        <f>IFERROR(VLOOKUP(Government_revenues_table[[#This Row],[Classification du SFP]],[1]!Table6_GFS_codes_classification[#Data],COLUMNS($F:I)+3,FALSE),"Do not enter data")</f>
        <v>Do not enter data</v>
      </c>
      <c r="F27" t="s">
        <v>722</v>
      </c>
      <c r="G27" t="s">
        <v>597</v>
      </c>
      <c r="H27" t="s">
        <v>723</v>
      </c>
      <c r="I27" t="s">
        <v>473</v>
      </c>
      <c r="J27" s="461">
        <v>1496352.18646936</v>
      </c>
      <c r="K27" s="471" t="s">
        <v>109</v>
      </c>
      <c r="L27" s="381"/>
      <c r="M27" s="592" t="s">
        <v>735</v>
      </c>
      <c r="N27" s="592"/>
      <c r="O27" s="381"/>
      <c r="P27" s="381"/>
      <c r="Q27" s="381"/>
      <c r="R27" s="381"/>
      <c r="S27" s="381"/>
      <c r="T27" s="381"/>
      <c r="U27" s="381"/>
    </row>
    <row r="28" spans="2:21" ht="16.2" x14ac:dyDescent="0.35">
      <c r="B28" s="88" t="str">
        <f>IFERROR(VLOOKUP(Government_revenues_table[[#This Row],[Classification du SFP]],[1]!Table6_GFS_codes_classification[#Data],COLUMNS($F:F)+3,FALSE),"Do not enter data")</f>
        <v>Do not enter data</v>
      </c>
      <c r="C28" s="88" t="str">
        <f>IFERROR(VLOOKUP(Government_revenues_table[[#This Row],[Classification du SFP]],[1]!Table6_GFS_codes_classification[#Data],COLUMNS($F:G)+3,FALSE),"Do not enter data")</f>
        <v>Do not enter data</v>
      </c>
      <c r="D28" s="88" t="str">
        <f>IFERROR(VLOOKUP(Government_revenues_table[[#This Row],[Classification du SFP]],[1]!Table6_GFS_codes_classification[#Data],COLUMNS($F:H)+3,FALSE),"Do not enter data")</f>
        <v>Do not enter data</v>
      </c>
      <c r="E28" s="88" t="str">
        <f>IFERROR(VLOOKUP(Government_revenues_table[[#This Row],[Classification du SFP]],[1]!Table6_GFS_codes_classification[#Data],COLUMNS($F:I)+3,FALSE),"Do not enter data")</f>
        <v>Do not enter data</v>
      </c>
      <c r="F28" t="s">
        <v>722</v>
      </c>
      <c r="G28" t="s">
        <v>597</v>
      </c>
      <c r="H28" t="s">
        <v>726</v>
      </c>
      <c r="I28" t="s">
        <v>473</v>
      </c>
      <c r="J28" s="461">
        <v>534794.19654782419</v>
      </c>
      <c r="K28" s="471" t="s">
        <v>109</v>
      </c>
      <c r="L28" s="381"/>
      <c r="M28" s="592" t="s">
        <v>737</v>
      </c>
      <c r="N28" s="592"/>
      <c r="O28" s="381"/>
      <c r="P28" s="381"/>
      <c r="Q28" s="381"/>
      <c r="R28" s="381"/>
      <c r="S28" s="381"/>
      <c r="T28" s="381"/>
      <c r="U28" s="381"/>
    </row>
    <row r="29" spans="2:21" ht="16.8" thickBot="1" x14ac:dyDescent="0.4">
      <c r="B29" s="88" t="str">
        <f>IFERROR(VLOOKUP(Government_revenues_table[[#This Row],[Classification du SFP]],[1]!Table6_GFS_codes_classification[#Data],COLUMNS($F:F)+3,FALSE),"Do not enter data")</f>
        <v>Do not enter data</v>
      </c>
      <c r="C29" s="88" t="str">
        <f>IFERROR(VLOOKUP(Government_revenues_table[[#This Row],[Classification du SFP]],[1]!Table6_GFS_codes_classification[#Data],COLUMNS($F:G)+3,FALSE),"Do not enter data")</f>
        <v>Do not enter data</v>
      </c>
      <c r="D29" s="88" t="str">
        <f>IFERROR(VLOOKUP(Government_revenues_table[[#This Row],[Classification du SFP]],[1]!Table6_GFS_codes_classification[#Data],COLUMNS($F:H)+3,FALSE),"Do not enter data")</f>
        <v>Do not enter data</v>
      </c>
      <c r="E29" s="88" t="str">
        <f>IFERROR(VLOOKUP(Government_revenues_table[[#This Row],[Classification du SFP]],[1]!Table6_GFS_codes_classification[#Data],COLUMNS($F:I)+3,FALSE),"Do not enter data")</f>
        <v>Do not enter data</v>
      </c>
      <c r="F29" t="s">
        <v>722</v>
      </c>
      <c r="G29" t="s">
        <v>597</v>
      </c>
      <c r="H29" t="s">
        <v>747</v>
      </c>
      <c r="I29" t="s">
        <v>471</v>
      </c>
      <c r="J29" s="461">
        <v>26979.17</v>
      </c>
      <c r="K29" s="471" t="s">
        <v>109</v>
      </c>
      <c r="L29" s="381"/>
      <c r="M29" s="89"/>
      <c r="N29" s="89"/>
      <c r="O29" s="381"/>
      <c r="P29" s="381"/>
      <c r="Q29" s="381"/>
      <c r="R29" s="381"/>
      <c r="S29" s="381"/>
      <c r="T29" s="381"/>
      <c r="U29" s="381"/>
    </row>
    <row r="30" spans="2:21" ht="16.2" x14ac:dyDescent="0.35">
      <c r="B30" s="88" t="str">
        <f>IFERROR(VLOOKUP(Government_revenues_table[[#This Row],[Classification du SFP]],[1]!Table6_GFS_codes_classification[#Data],COLUMNS($F:F)+3,FALSE),"Do not enter data")</f>
        <v>Do not enter data</v>
      </c>
      <c r="C30" s="88" t="str">
        <f>IFERROR(VLOOKUP(Government_revenues_table[[#This Row],[Classification du SFP]],[1]!Table6_GFS_codes_classification[#Data],COLUMNS($F:G)+3,FALSE),"Do not enter data")</f>
        <v>Do not enter data</v>
      </c>
      <c r="D30" s="88" t="str">
        <f>IFERROR(VLOOKUP(Government_revenues_table[[#This Row],[Classification du SFP]],[1]!Table6_GFS_codes_classification[#Data],COLUMNS($F:H)+3,FALSE),"Do not enter data")</f>
        <v>Do not enter data</v>
      </c>
      <c r="E30" s="88" t="str">
        <f>IFERROR(VLOOKUP(Government_revenues_table[[#This Row],[Classification du SFP]],[1]!Table6_GFS_codes_classification[#Data],COLUMNS($F:I)+3,FALSE),"Do not enter data")</f>
        <v>Do not enter data</v>
      </c>
      <c r="F30" t="s">
        <v>722</v>
      </c>
      <c r="G30" t="s">
        <v>597</v>
      </c>
      <c r="H30" t="s">
        <v>748</v>
      </c>
      <c r="I30" t="s">
        <v>471</v>
      </c>
      <c r="J30" s="461">
        <v>26979.17</v>
      </c>
      <c r="K30" s="471" t="s">
        <v>109</v>
      </c>
      <c r="L30" s="381"/>
      <c r="M30" s="381"/>
      <c r="N30" s="381"/>
      <c r="O30" s="381"/>
      <c r="P30" s="90"/>
      <c r="Q30" s="239"/>
      <c r="R30" s="238"/>
      <c r="S30" s="239"/>
      <c r="T30" s="238"/>
      <c r="U30" s="239"/>
    </row>
    <row r="31" spans="2:21" ht="16.2" x14ac:dyDescent="0.35">
      <c r="B31" s="88" t="str">
        <f>IFERROR(VLOOKUP(Government_revenues_table[[#This Row],[Classification du SFP]],[1]!Table6_GFS_codes_classification[#Data],COLUMNS($F:F)+3,FALSE),"Do not enter data")</f>
        <v>Do not enter data</v>
      </c>
      <c r="C31" s="88" t="str">
        <f>IFERROR(VLOOKUP(Government_revenues_table[[#This Row],[Classification du SFP]],[1]!Table6_GFS_codes_classification[#Data],COLUMNS($F:G)+3,FALSE),"Do not enter data")</f>
        <v>Do not enter data</v>
      </c>
      <c r="D31" s="88" t="str">
        <f>IFERROR(VLOOKUP(Government_revenues_table[[#This Row],[Classification du SFP]],[1]!Table6_GFS_codes_classification[#Data],COLUMNS($F:H)+3,FALSE),"Do not enter data")</f>
        <v>Do not enter data</v>
      </c>
      <c r="E31" s="88" t="str">
        <f>IFERROR(VLOOKUP(Government_revenues_table[[#This Row],[Classification du SFP]],[1]!Table6_GFS_codes_classification[#Data],COLUMNS($F:I)+3,FALSE),"Do not enter data")</f>
        <v>Do not enter data</v>
      </c>
      <c r="F31" t="s">
        <v>727</v>
      </c>
      <c r="G31" t="s">
        <v>504</v>
      </c>
      <c r="H31" t="s">
        <v>760</v>
      </c>
      <c r="I31" t="s">
        <v>479</v>
      </c>
      <c r="J31" s="461">
        <v>2634742.5</v>
      </c>
      <c r="K31" s="471" t="s">
        <v>109</v>
      </c>
      <c r="L31" s="381"/>
      <c r="M31" s="381"/>
      <c r="N31" s="381"/>
      <c r="O31" s="381"/>
      <c r="P31" s="582"/>
      <c r="Q31" s="582"/>
      <c r="R31" s="582"/>
      <c r="S31" s="582"/>
      <c r="T31" s="582"/>
      <c r="U31" s="582"/>
    </row>
    <row r="32" spans="2:21" ht="16.2" x14ac:dyDescent="0.35">
      <c r="B32" s="88" t="str">
        <f>IFERROR(VLOOKUP(Government_revenues_table[[#This Row],[Classification du SFP]],[1]!Table6_GFS_codes_classification[#Data],COLUMNS($F:F)+3,FALSE),"Do not enter data")</f>
        <v>Do not enter data</v>
      </c>
      <c r="C32" s="88" t="str">
        <f>IFERROR(VLOOKUP(Government_revenues_table[[#This Row],[Classification du SFP]],[1]!Table6_GFS_codes_classification[#Data],COLUMNS($F:G)+3,FALSE),"Do not enter data")</f>
        <v>Do not enter data</v>
      </c>
      <c r="D32" s="88" t="str">
        <f>IFERROR(VLOOKUP(Government_revenues_table[[#This Row],[Classification du SFP]],[1]!Table6_GFS_codes_classification[#Data],COLUMNS($F:H)+3,FALSE),"Do not enter data")</f>
        <v>Do not enter data</v>
      </c>
      <c r="E32" s="88" t="str">
        <f>IFERROR(VLOOKUP(Government_revenues_table[[#This Row],[Classification du SFP]],[1]!Table6_GFS_codes_classification[#Data],COLUMNS($F:I)+3,FALSE),"Do not enter data")</f>
        <v>Do not enter data</v>
      </c>
      <c r="F32" t="s">
        <v>727</v>
      </c>
      <c r="G32" t="s">
        <v>504</v>
      </c>
      <c r="H32" t="s">
        <v>760</v>
      </c>
      <c r="I32" t="s">
        <v>482</v>
      </c>
      <c r="J32" s="461">
        <v>664768.42999999993</v>
      </c>
      <c r="K32" s="471" t="s">
        <v>109</v>
      </c>
      <c r="L32" s="381"/>
      <c r="M32" s="381"/>
      <c r="N32" s="381"/>
      <c r="O32" s="381"/>
      <c r="P32" s="381"/>
      <c r="Q32" s="381"/>
      <c r="R32" s="381"/>
      <c r="S32" s="381"/>
      <c r="T32" s="381"/>
      <c r="U32" s="381"/>
    </row>
    <row r="33" spans="2:20" ht="16.2" x14ac:dyDescent="0.35">
      <c r="B33" s="88" t="str">
        <f>IFERROR(VLOOKUP(Government_revenues_table[[#This Row],[Classification du SFP]],[1]!Table6_GFS_codes_classification[#Data],COLUMNS($F:F)+3,FALSE),"Do not enter data")</f>
        <v>Do not enter data</v>
      </c>
      <c r="C33" s="88" t="str">
        <f>IFERROR(VLOOKUP(Government_revenues_table[[#This Row],[Classification du SFP]],[1]!Table6_GFS_codes_classification[#Data],COLUMNS($F:G)+3,FALSE),"Do not enter data")</f>
        <v>Do not enter data</v>
      </c>
      <c r="D33" s="88" t="str">
        <f>IFERROR(VLOOKUP(Government_revenues_table[[#This Row],[Classification du SFP]],[1]!Table6_GFS_codes_classification[#Data],COLUMNS($F:H)+3,FALSE),"Do not enter data")</f>
        <v>Do not enter data</v>
      </c>
      <c r="E33" s="88" t="str">
        <f>IFERROR(VLOOKUP(Government_revenues_table[[#This Row],[Classification du SFP]],[1]!Table6_GFS_codes_classification[#Data],COLUMNS($F:I)+3,FALSE),"Do not enter data")</f>
        <v>Do not enter data</v>
      </c>
      <c r="F33" t="s">
        <v>727</v>
      </c>
      <c r="G33" t="s">
        <v>504</v>
      </c>
      <c r="H33" t="s">
        <v>760</v>
      </c>
      <c r="I33" t="s">
        <v>765</v>
      </c>
      <c r="J33" s="461">
        <v>18905970.710000001</v>
      </c>
      <c r="K33" s="471" t="s">
        <v>109</v>
      </c>
      <c r="L33" s="381"/>
      <c r="M33" s="381"/>
      <c r="N33" s="381"/>
      <c r="O33" s="381"/>
      <c r="P33" s="381"/>
      <c r="Q33" s="381"/>
      <c r="R33" s="381"/>
      <c r="S33" s="381"/>
      <c r="T33" s="381"/>
    </row>
    <row r="34" spans="2:20" ht="16.2" x14ac:dyDescent="0.35">
      <c r="B34" s="88" t="str">
        <f>IFERROR(VLOOKUP(Government_revenues_table[[#This Row],[Classification du SFP]],[1]!Table6_GFS_codes_classification[#Data],COLUMNS($F:F)+3,FALSE),"Do not enter data")</f>
        <v>Do not enter data</v>
      </c>
      <c r="C34" s="88" t="str">
        <f>IFERROR(VLOOKUP(Government_revenues_table[[#This Row],[Classification du SFP]],[1]!Table6_GFS_codes_classification[#Data],COLUMNS($F:G)+3,FALSE),"Do not enter data")</f>
        <v>Do not enter data</v>
      </c>
      <c r="D34" s="88" t="str">
        <f>IFERROR(VLOOKUP(Government_revenues_table[[#This Row],[Classification du SFP]],[1]!Table6_GFS_codes_classification[#Data],COLUMNS($F:H)+3,FALSE),"Do not enter data")</f>
        <v>Do not enter data</v>
      </c>
      <c r="E34" s="88" t="str">
        <f>IFERROR(VLOOKUP(Government_revenues_table[[#This Row],[Classification du SFP]],[1]!Table6_GFS_codes_classification[#Data],COLUMNS($F:I)+3,FALSE),"Do not enter data")</f>
        <v>Do not enter data</v>
      </c>
      <c r="F34" t="s">
        <v>727</v>
      </c>
      <c r="G34" t="s">
        <v>504</v>
      </c>
      <c r="H34" t="s">
        <v>787</v>
      </c>
      <c r="I34" t="s">
        <v>471</v>
      </c>
      <c r="J34" s="461">
        <v>1905169.9471752322</v>
      </c>
      <c r="K34" s="471" t="s">
        <v>109</v>
      </c>
      <c r="L34" s="381"/>
      <c r="M34" s="381"/>
      <c r="N34" s="381"/>
      <c r="O34" s="381"/>
      <c r="P34" s="381"/>
      <c r="Q34" s="381"/>
      <c r="R34" s="382"/>
      <c r="S34" s="381"/>
      <c r="T34" s="381"/>
    </row>
    <row r="35" spans="2:20" ht="16.2" x14ac:dyDescent="0.35">
      <c r="B35" s="91" t="str">
        <f>IFERROR(VLOOKUP(Government_revenues_table[[#This Row],[Classification du SFP]],[1]!Table6_GFS_codes_classification[#Data],COLUMNS($F:F)+3,FALSE),"Do not enter data")</f>
        <v>Do not enter data</v>
      </c>
      <c r="C35" s="91" t="str">
        <f>IFERROR(VLOOKUP(Government_revenues_table[[#This Row],[Classification du SFP]],[1]!Table6_GFS_codes_classification[#Data],COLUMNS($F:G)+3,FALSE),"Do not enter data")</f>
        <v>Do not enter data</v>
      </c>
      <c r="D35" s="91" t="str">
        <f>IFERROR(VLOOKUP(Government_revenues_table[[#This Row],[Classification du SFP]],[1]!Table6_GFS_codes_classification[#Data],COLUMNS($F:H)+3,FALSE),"Do not enter data")</f>
        <v>Do not enter data</v>
      </c>
      <c r="E35" s="91" t="str">
        <f>IFERROR(VLOOKUP(Government_revenues_table[[#This Row],[Classification du SFP]],[1]!Table6_GFS_codes_classification[#Data],COLUMNS($F:I)+3,FALSE),"Do not enter data")</f>
        <v>Do not enter data</v>
      </c>
      <c r="F35" t="s">
        <v>727</v>
      </c>
      <c r="G35" t="s">
        <v>504</v>
      </c>
      <c r="H35" t="s">
        <v>796</v>
      </c>
      <c r="I35" t="s">
        <v>479</v>
      </c>
      <c r="J35" s="461">
        <v>495673.5</v>
      </c>
      <c r="K35" s="471" t="s">
        <v>109</v>
      </c>
      <c r="L35" s="381"/>
      <c r="M35" s="381"/>
      <c r="N35" s="381"/>
      <c r="O35" s="381"/>
      <c r="P35" s="381"/>
      <c r="Q35" s="381"/>
      <c r="R35" s="383"/>
      <c r="S35" s="381"/>
      <c r="T35" s="381"/>
    </row>
    <row r="36" spans="2:20" ht="16.2" x14ac:dyDescent="0.35">
      <c r="B36" s="88" t="str">
        <f>IFERROR(VLOOKUP(Government_revenues_table[[#This Row],[Classification du SFP]],[1]!Table6_GFS_codes_classification[#Data],COLUMNS($F:F)+3,FALSE),"Do not enter data")</f>
        <v>Do not enter data</v>
      </c>
      <c r="C36" s="88" t="str">
        <f>IFERROR(VLOOKUP(Government_revenues_table[[#This Row],[Classification du SFP]],[1]!Table6_GFS_codes_classification[#Data],COLUMNS($F:G)+3,FALSE),"Do not enter data")</f>
        <v>Do not enter data</v>
      </c>
      <c r="D36" s="88" t="str">
        <f>IFERROR(VLOOKUP(Government_revenues_table[[#This Row],[Classification du SFP]],[1]!Table6_GFS_codes_classification[#Data],COLUMNS($F:H)+3,FALSE),"Do not enter data")</f>
        <v>Do not enter data</v>
      </c>
      <c r="E36" s="88" t="str">
        <f>IFERROR(VLOOKUP(Government_revenues_table[[#This Row],[Classification du SFP]],[1]!Table6_GFS_codes_classification[#Data],COLUMNS($F:I)+3,FALSE),"Do not enter data")</f>
        <v>Do not enter data</v>
      </c>
      <c r="F36" t="s">
        <v>727</v>
      </c>
      <c r="G36" t="s">
        <v>504</v>
      </c>
      <c r="H36" t="s">
        <v>797</v>
      </c>
      <c r="I36" t="s">
        <v>479</v>
      </c>
      <c r="J36" s="461">
        <v>26228.255816933386</v>
      </c>
      <c r="K36" s="471" t="s">
        <v>109</v>
      </c>
      <c r="L36" s="381"/>
      <c r="M36" s="381"/>
      <c r="N36" s="381"/>
      <c r="O36" s="381"/>
      <c r="P36" s="381"/>
      <c r="Q36" s="381"/>
      <c r="R36" s="381"/>
      <c r="S36" s="381"/>
      <c r="T36" s="381"/>
    </row>
    <row r="37" spans="2:20" ht="16.2" x14ac:dyDescent="0.35">
      <c r="B37" s="88" t="str">
        <f>IFERROR(VLOOKUP(Government_revenues_table[[#This Row],[Classification du SFP]],[1]!Table6_GFS_codes_classification[#Data],COLUMNS($F:F)+3,FALSE),"Do not enter data")</f>
        <v>Do not enter data</v>
      </c>
      <c r="C37" s="88" t="str">
        <f>IFERROR(VLOOKUP(Government_revenues_table[[#This Row],[Classification du SFP]],[1]!Table6_GFS_codes_classification[#Data],COLUMNS($F:G)+3,FALSE),"Do not enter data")</f>
        <v>Do not enter data</v>
      </c>
      <c r="D37" s="88" t="str">
        <f>IFERROR(VLOOKUP(Government_revenues_table[[#This Row],[Classification du SFP]],[1]!Table6_GFS_codes_classification[#Data],COLUMNS($F:H)+3,FALSE),"Do not enter data")</f>
        <v>Do not enter data</v>
      </c>
      <c r="E37" s="88" t="str">
        <f>IFERROR(VLOOKUP(Government_revenues_table[[#This Row],[Classification du SFP]],[1]!Table6_GFS_codes_classification[#Data],COLUMNS($F:I)+3,FALSE),"Do not enter data")</f>
        <v>Do not enter data</v>
      </c>
      <c r="F37" t="s">
        <v>727</v>
      </c>
      <c r="G37" t="s">
        <v>504</v>
      </c>
      <c r="H37" t="s">
        <v>798</v>
      </c>
      <c r="I37" t="s">
        <v>479</v>
      </c>
      <c r="J37" s="461">
        <v>31955802.875045504</v>
      </c>
      <c r="K37" s="471" t="s">
        <v>109</v>
      </c>
      <c r="L37" s="381"/>
      <c r="M37" s="381"/>
      <c r="N37" s="381"/>
      <c r="O37" s="381"/>
      <c r="P37" s="381"/>
      <c r="Q37" s="381"/>
      <c r="R37" s="381"/>
      <c r="S37" s="381"/>
      <c r="T37" s="381"/>
    </row>
    <row r="38" spans="2:20" ht="16.2" x14ac:dyDescent="0.35">
      <c r="B38" s="88" t="str">
        <f>IFERROR(VLOOKUP(Government_revenues_table[[#This Row],[Classification du SFP]],[1]!Table6_GFS_codes_classification[#Data],COLUMNS($F:F)+3,FALSE),"Do not enter data")</f>
        <v>Do not enter data</v>
      </c>
      <c r="C38" s="88" t="str">
        <f>IFERROR(VLOOKUP(Government_revenues_table[[#This Row],[Classification du SFP]],[1]!Table6_GFS_codes_classification[#Data],COLUMNS($F:G)+3,FALSE),"Do not enter data")</f>
        <v>Do not enter data</v>
      </c>
      <c r="D38" s="88" t="str">
        <f>IFERROR(VLOOKUP(Government_revenues_table[[#This Row],[Classification du SFP]],[1]!Table6_GFS_codes_classification[#Data],COLUMNS($F:H)+3,FALSE),"Do not enter data")</f>
        <v>Do not enter data</v>
      </c>
      <c r="E38" s="88" t="str">
        <f>IFERROR(VLOOKUP(Government_revenues_table[[#This Row],[Classification du SFP]],[1]!Table6_GFS_codes_classification[#Data],COLUMNS($F:I)+3,FALSE),"Do not enter data")</f>
        <v>Do not enter data</v>
      </c>
      <c r="F38" t="s">
        <v>727</v>
      </c>
      <c r="G38" t="s">
        <v>504</v>
      </c>
      <c r="H38" t="s">
        <v>799</v>
      </c>
      <c r="I38" t="s">
        <v>479</v>
      </c>
      <c r="J38" s="461">
        <v>119379.27793570694</v>
      </c>
      <c r="K38" s="471" t="s">
        <v>109</v>
      </c>
      <c r="L38" s="381"/>
      <c r="M38" s="381"/>
      <c r="N38" s="381"/>
      <c r="O38" s="381"/>
      <c r="P38" s="381"/>
      <c r="Q38" s="381"/>
      <c r="R38" s="381"/>
      <c r="S38" s="381"/>
      <c r="T38" s="382"/>
    </row>
    <row r="39" spans="2:20" ht="16.2" x14ac:dyDescent="0.35">
      <c r="B39" s="88" t="str">
        <f>IFERROR(VLOOKUP(Government_revenues_table[[#This Row],[Classification du SFP]],[1]!Table6_GFS_codes_classification[#Data],COLUMNS($F:F)+3,FALSE),"Do not enter data")</f>
        <v>Do not enter data</v>
      </c>
      <c r="C39" s="88" t="str">
        <f>IFERROR(VLOOKUP(Government_revenues_table[[#This Row],[Classification du SFP]],[1]!Table6_GFS_codes_classification[#Data],COLUMNS($F:G)+3,FALSE),"Do not enter data")</f>
        <v>Do not enter data</v>
      </c>
      <c r="D39" s="88" t="str">
        <f>IFERROR(VLOOKUP(Government_revenues_table[[#This Row],[Classification du SFP]],[1]!Table6_GFS_codes_classification[#Data],COLUMNS($F:H)+3,FALSE),"Do not enter data")</f>
        <v>Do not enter data</v>
      </c>
      <c r="E39" s="88" t="str">
        <f>IFERROR(VLOOKUP(Government_revenues_table[[#This Row],[Classification du SFP]],[1]!Table6_GFS_codes_classification[#Data],COLUMNS($F:I)+3,FALSE),"Do not enter data")</f>
        <v>Do not enter data</v>
      </c>
      <c r="F39" t="s">
        <v>727</v>
      </c>
      <c r="G39" t="s">
        <v>504</v>
      </c>
      <c r="H39" t="s">
        <v>801</v>
      </c>
      <c r="I39" t="s">
        <v>479</v>
      </c>
      <c r="J39" s="461">
        <v>100000</v>
      </c>
      <c r="K39" s="471" t="s">
        <v>109</v>
      </c>
      <c r="L39" s="381"/>
      <c r="M39" s="381"/>
      <c r="N39" s="381"/>
      <c r="O39" s="381"/>
      <c r="P39" s="381"/>
      <c r="Q39" s="381"/>
      <c r="R39" s="381"/>
      <c r="S39" s="381"/>
      <c r="T39" s="383"/>
    </row>
    <row r="40" spans="2:20" ht="16.2" x14ac:dyDescent="0.35">
      <c r="B40" s="88" t="str">
        <f>IFERROR(VLOOKUP(Government_revenues_table[[#This Row],[Classification du SFP]],[1]!Table6_GFS_codes_classification[#Data],COLUMNS($F:F)+3,FALSE),"Do not enter data")</f>
        <v>Do not enter data</v>
      </c>
      <c r="C40" s="88" t="str">
        <f>IFERROR(VLOOKUP(Government_revenues_table[[#This Row],[Classification du SFP]],[1]!Table6_GFS_codes_classification[#Data],COLUMNS($F:G)+3,FALSE),"Do not enter data")</f>
        <v>Do not enter data</v>
      </c>
      <c r="D40" s="88" t="str">
        <f>IFERROR(VLOOKUP(Government_revenues_table[[#This Row],[Classification du SFP]],[1]!Table6_GFS_codes_classification[#Data],COLUMNS($F:H)+3,FALSE),"Do not enter data")</f>
        <v>Do not enter data</v>
      </c>
      <c r="E40" s="88" t="str">
        <f>IFERROR(VLOOKUP(Government_revenues_table[[#This Row],[Classification du SFP]],[1]!Table6_GFS_codes_classification[#Data],COLUMNS($F:I)+3,FALSE),"Do not enter data")</f>
        <v>Do not enter data</v>
      </c>
      <c r="F40" t="s">
        <v>727</v>
      </c>
      <c r="G40" t="s">
        <v>504</v>
      </c>
      <c r="H40" t="s">
        <v>802</v>
      </c>
      <c r="I40" t="s">
        <v>479</v>
      </c>
      <c r="J40" s="461">
        <v>62757603.163999975</v>
      </c>
      <c r="K40" s="471" t="s">
        <v>109</v>
      </c>
      <c r="L40" s="381"/>
      <c r="M40" s="381"/>
      <c r="N40" s="381"/>
      <c r="O40" s="381"/>
      <c r="P40" s="381"/>
      <c r="Q40" s="381"/>
      <c r="R40" s="381"/>
      <c r="S40" s="381"/>
      <c r="T40" s="381"/>
    </row>
    <row r="41" spans="2:20" ht="16.2" x14ac:dyDescent="0.35">
      <c r="B41" s="88" t="str">
        <f>IFERROR(VLOOKUP(Government_revenues_table[[#This Row],[Classification du SFP]],[1]!Table6_GFS_codes_classification[#Data],COLUMNS($F:F)+3,FALSE),"Do not enter data")</f>
        <v>Do not enter data</v>
      </c>
      <c r="C41" s="88" t="str">
        <f>IFERROR(VLOOKUP(Government_revenues_table[[#This Row],[Classification du SFP]],[1]!Table6_GFS_codes_classification[#Data],COLUMNS($F:G)+3,FALSE),"Do not enter data")</f>
        <v>Do not enter data</v>
      </c>
      <c r="D41" s="88" t="str">
        <f>IFERROR(VLOOKUP(Government_revenues_table[[#This Row],[Classification du SFP]],[1]!Table6_GFS_codes_classification[#Data],COLUMNS($F:H)+3,FALSE),"Do not enter data")</f>
        <v>Do not enter data</v>
      </c>
      <c r="E41" s="88" t="str">
        <f>IFERROR(VLOOKUP(Government_revenues_table[[#This Row],[Classification du SFP]],[1]!Table6_GFS_codes_classification[#Data],COLUMNS($F:I)+3,FALSE),"Do not enter data")</f>
        <v>Do not enter data</v>
      </c>
      <c r="F41" t="s">
        <v>1215</v>
      </c>
      <c r="G41" t="s">
        <v>504</v>
      </c>
      <c r="H41" t="s">
        <v>785</v>
      </c>
      <c r="I41" t="s">
        <v>765</v>
      </c>
      <c r="J41" s="461">
        <v>54250000</v>
      </c>
      <c r="K41" s="471" t="s">
        <v>109</v>
      </c>
      <c r="L41" s="381"/>
      <c r="M41" s="381"/>
      <c r="N41" s="381"/>
      <c r="O41" s="381"/>
      <c r="P41" s="381"/>
      <c r="Q41" s="381"/>
      <c r="R41" s="382"/>
      <c r="S41" s="381"/>
      <c r="T41" s="381"/>
    </row>
    <row r="42" spans="2:20" ht="16.2" x14ac:dyDescent="0.35">
      <c r="B42" s="88" t="str">
        <f>IFERROR(VLOOKUP(Government_revenues_table[[#This Row],[Classification du SFP]],[1]!Table6_GFS_codes_classification[#Data],COLUMNS($F:F)+3,FALSE),"Do not enter data")</f>
        <v>Do not enter data</v>
      </c>
      <c r="C42" s="88" t="str">
        <f>IFERROR(VLOOKUP(Government_revenues_table[[#This Row],[Classification du SFP]],[1]!Table6_GFS_codes_classification[#Data],COLUMNS($F:G)+3,FALSE),"Do not enter data")</f>
        <v>Do not enter data</v>
      </c>
      <c r="D42" s="88" t="str">
        <f>IFERROR(VLOOKUP(Government_revenues_table[[#This Row],[Classification du SFP]],[1]!Table6_GFS_codes_classification[#Data],COLUMNS($F:H)+3,FALSE),"Do not enter data")</f>
        <v>Do not enter data</v>
      </c>
      <c r="E42" s="88" t="str">
        <f>IFERROR(VLOOKUP(Government_revenues_table[[#This Row],[Classification du SFP]],[1]!Table6_GFS_codes_classification[#Data],COLUMNS($F:I)+3,FALSE),"Do not enter data")</f>
        <v>Do not enter data</v>
      </c>
      <c r="F42" t="s">
        <v>1216</v>
      </c>
      <c r="G42" t="s">
        <v>504</v>
      </c>
      <c r="H42" t="s">
        <v>776</v>
      </c>
      <c r="I42" t="s">
        <v>473</v>
      </c>
      <c r="J42" s="461">
        <v>10412775.420714565</v>
      </c>
      <c r="K42" s="471" t="s">
        <v>109</v>
      </c>
      <c r="L42" s="381"/>
      <c r="M42" s="381"/>
      <c r="N42" s="381"/>
      <c r="O42" s="381"/>
      <c r="P42" s="381"/>
      <c r="Q42" s="381"/>
      <c r="R42" s="383"/>
      <c r="S42" s="381"/>
      <c r="T42" s="382"/>
    </row>
    <row r="43" spans="2:20" ht="16.2" x14ac:dyDescent="0.35">
      <c r="B43" s="88" t="str">
        <f>IFERROR(VLOOKUP(Government_revenues_table[[#This Row],[Classification du SFP]],[1]!Table6_GFS_codes_classification[#Data],COLUMNS($F:F)+3,FALSE),"Do not enter data")</f>
        <v>Do not enter data</v>
      </c>
      <c r="C43" s="88" t="str">
        <f>IFERROR(VLOOKUP(Government_revenues_table[[#This Row],[Classification du SFP]],[1]!Table6_GFS_codes_classification[#Data],COLUMNS($F:G)+3,FALSE),"Do not enter data")</f>
        <v>Do not enter data</v>
      </c>
      <c r="D43" s="88" t="str">
        <f>IFERROR(VLOOKUP(Government_revenues_table[[#This Row],[Classification du SFP]],[1]!Table6_GFS_codes_classification[#Data],COLUMNS($F:H)+3,FALSE),"Do not enter data")</f>
        <v>Do not enter data</v>
      </c>
      <c r="E43" s="88" t="str">
        <f>IFERROR(VLOOKUP(Government_revenues_table[[#This Row],[Classification du SFP]],[1]!Table6_GFS_codes_classification[#Data],COLUMNS($F:I)+3,FALSE),"Do not enter data")</f>
        <v>Do not enter data</v>
      </c>
      <c r="F43" t="s">
        <v>1217</v>
      </c>
      <c r="G43" t="s">
        <v>504</v>
      </c>
      <c r="H43" t="s">
        <v>736</v>
      </c>
      <c r="I43" t="s">
        <v>471</v>
      </c>
      <c r="J43" s="461">
        <v>2418484.0383913955</v>
      </c>
      <c r="K43" s="471" t="s">
        <v>109</v>
      </c>
      <c r="L43" s="381"/>
      <c r="M43" s="381"/>
      <c r="N43" s="381"/>
      <c r="O43" s="381"/>
      <c r="P43" s="381"/>
      <c r="Q43" s="381"/>
      <c r="R43" s="383"/>
      <c r="S43" s="381"/>
      <c r="T43" s="383"/>
    </row>
    <row r="44" spans="2:20" ht="16.2" x14ac:dyDescent="0.35">
      <c r="B44" s="91" t="str">
        <f>IFERROR(VLOOKUP(Government_revenues_table[[#This Row],[Classification du SFP]],[1]!Table6_GFS_codes_classification[#Data],COLUMNS($F:F)+3,FALSE),"Do not enter data")</f>
        <v>Do not enter data</v>
      </c>
      <c r="C44" s="91" t="str">
        <f>IFERROR(VLOOKUP(Government_revenues_table[[#This Row],[Classification du SFP]],[1]!Table6_GFS_codes_classification[#Data],COLUMNS($F:G)+3,FALSE),"Do not enter data")</f>
        <v>Do not enter data</v>
      </c>
      <c r="D44" s="91" t="str">
        <f>IFERROR(VLOOKUP(Government_revenues_table[[#This Row],[Classification du SFP]],[1]!Table6_GFS_codes_classification[#Data],COLUMNS($F:H)+3,FALSE),"Do not enter data")</f>
        <v>Do not enter data</v>
      </c>
      <c r="E44" s="91" t="str">
        <f>IFERROR(VLOOKUP(Government_revenues_table[[#This Row],[Classification du SFP]],[1]!Table6_GFS_codes_classification[#Data],COLUMNS($F:I)+3,FALSE),"Do not enter data")</f>
        <v>Do not enter data</v>
      </c>
      <c r="F44" t="s">
        <v>1218</v>
      </c>
      <c r="G44" t="s">
        <v>504</v>
      </c>
      <c r="H44" t="s">
        <v>795</v>
      </c>
      <c r="I44" t="s">
        <v>765</v>
      </c>
      <c r="J44" s="461">
        <v>24203297.59</v>
      </c>
      <c r="K44" s="471" t="s">
        <v>109</v>
      </c>
      <c r="L44" s="381"/>
      <c r="M44" s="381"/>
      <c r="N44" s="381"/>
      <c r="O44" s="381"/>
      <c r="P44" s="381"/>
      <c r="Q44" s="381"/>
      <c r="R44" s="383"/>
      <c r="S44" s="381"/>
      <c r="T44" s="382"/>
    </row>
    <row r="45" spans="2:20" ht="16.2" x14ac:dyDescent="0.35">
      <c r="B45" s="88" t="str">
        <f>IFERROR(VLOOKUP(Government_revenues_table[[#This Row],[Classification du SFP]],[1]!Table6_GFS_codes_classification[#Data],COLUMNS($F:F)+3,FALSE),"Do not enter data")</f>
        <v>Do not enter data</v>
      </c>
      <c r="C45" s="88" t="str">
        <f>IFERROR(VLOOKUP(Government_revenues_table[[#This Row],[Classification du SFP]],[1]!Table6_GFS_codes_classification[#Data],COLUMNS($F:G)+3,FALSE),"Do not enter data")</f>
        <v>Do not enter data</v>
      </c>
      <c r="D45" s="88" t="str">
        <f>IFERROR(VLOOKUP(Government_revenues_table[[#This Row],[Classification du SFP]],[1]!Table6_GFS_codes_classification[#Data],COLUMNS($F:H)+3,FALSE),"Do not enter data")</f>
        <v>Do not enter data</v>
      </c>
      <c r="E45" s="88" t="str">
        <f>IFERROR(VLOOKUP(Government_revenues_table[[#This Row],[Classification du SFP]],[1]!Table6_GFS_codes_classification[#Data],COLUMNS($F:I)+3,FALSE),"Do not enter data")</f>
        <v>Do not enter data</v>
      </c>
      <c r="F45" t="s">
        <v>731</v>
      </c>
      <c r="G45" t="s">
        <v>504</v>
      </c>
      <c r="H45" t="s">
        <v>732</v>
      </c>
      <c r="I45" t="s">
        <v>765</v>
      </c>
      <c r="J45" s="461">
        <v>50043115.329999998</v>
      </c>
      <c r="K45" s="471" t="s">
        <v>109</v>
      </c>
      <c r="L45" s="381"/>
      <c r="M45" s="381"/>
      <c r="N45" s="381"/>
      <c r="O45" s="381"/>
      <c r="P45" s="381"/>
      <c r="Q45" s="381"/>
      <c r="R45" s="381"/>
      <c r="S45" s="381"/>
      <c r="T45" s="382"/>
    </row>
    <row r="46" spans="2:20" ht="16.2" x14ac:dyDescent="0.35">
      <c r="B46" s="88" t="str">
        <f>IFERROR(VLOOKUP(Government_revenues_table[[#This Row],[Classification du SFP]],[1]!Table6_GFS_codes_classification[#Data],COLUMNS($F:F)+3,FALSE),"Do not enter data")</f>
        <v>Do not enter data</v>
      </c>
      <c r="C46" s="88" t="str">
        <f>IFERROR(VLOOKUP(Government_revenues_table[[#This Row],[Classification du SFP]],[1]!Table6_GFS_codes_classification[#Data],COLUMNS($F:G)+3,FALSE),"Do not enter data")</f>
        <v>Do not enter data</v>
      </c>
      <c r="D46" s="88" t="str">
        <f>IFERROR(VLOOKUP(Government_revenues_table[[#This Row],[Classification du SFP]],[1]!Table6_GFS_codes_classification[#Data],COLUMNS($F:H)+3,FALSE),"Do not enter data")</f>
        <v>Do not enter data</v>
      </c>
      <c r="E46" s="88" t="str">
        <f>IFERROR(VLOOKUP(Government_revenues_table[[#This Row],[Classification du SFP]],[1]!Table6_GFS_codes_classification[#Data],COLUMNS($F:I)+3,FALSE),"Do not enter data")</f>
        <v>Do not enter data</v>
      </c>
      <c r="F46" t="s">
        <v>731</v>
      </c>
      <c r="G46" t="s">
        <v>597</v>
      </c>
      <c r="H46" t="s">
        <v>732</v>
      </c>
      <c r="I46" t="s">
        <v>765</v>
      </c>
      <c r="J46" s="461">
        <v>4669891</v>
      </c>
      <c r="K46" s="471" t="s">
        <v>109</v>
      </c>
      <c r="L46" s="381"/>
      <c r="M46" s="381"/>
      <c r="N46" s="381"/>
      <c r="O46" s="381"/>
      <c r="P46" s="381"/>
      <c r="Q46" s="381"/>
      <c r="R46" s="381"/>
      <c r="S46" s="381"/>
      <c r="T46" s="381"/>
    </row>
    <row r="47" spans="2:20" ht="16.2" x14ac:dyDescent="0.35">
      <c r="B47" s="88" t="str">
        <f>IFERROR(VLOOKUP(Government_revenues_table[[#This Row],[Classification du SFP]],[1]!Table6_GFS_codes_classification[#Data],COLUMNS($F:F)+3,FALSE),"Do not enter data")</f>
        <v>Do not enter data</v>
      </c>
      <c r="C47" s="88" t="str">
        <f>IFERROR(VLOOKUP(Government_revenues_table[[#This Row],[Classification du SFP]],[1]!Table6_GFS_codes_classification[#Data],COLUMNS($F:G)+3,FALSE),"Do not enter data")</f>
        <v>Do not enter data</v>
      </c>
      <c r="D47" s="88" t="str">
        <f>IFERROR(VLOOKUP(Government_revenues_table[[#This Row],[Classification du SFP]],[1]!Table6_GFS_codes_classification[#Data],COLUMNS($F:H)+3,FALSE),"Do not enter data")</f>
        <v>Do not enter data</v>
      </c>
      <c r="E47" s="88" t="str">
        <f>IFERROR(VLOOKUP(Government_revenues_table[[#This Row],[Classification du SFP]],[1]!Table6_GFS_codes_classification[#Data],COLUMNS($F:I)+3,FALSE),"Do not enter data")</f>
        <v>Do not enter data</v>
      </c>
      <c r="F47" t="s">
        <v>767</v>
      </c>
      <c r="G47" t="s">
        <v>504</v>
      </c>
      <c r="H47" t="s">
        <v>768</v>
      </c>
      <c r="I47" t="s">
        <v>482</v>
      </c>
      <c r="J47" s="461">
        <v>497586575.74187797</v>
      </c>
      <c r="K47" s="471" t="s">
        <v>109</v>
      </c>
      <c r="L47" s="381"/>
      <c r="M47" s="381"/>
      <c r="N47" s="381"/>
      <c r="O47" s="381"/>
      <c r="P47" s="381"/>
      <c r="Q47" s="381"/>
      <c r="R47" s="381"/>
      <c r="S47" s="381"/>
      <c r="T47" s="383"/>
    </row>
    <row r="48" spans="2:20" customFormat="1" ht="16.2" x14ac:dyDescent="0.35">
      <c r="B48" t="s">
        <v>722</v>
      </c>
      <c r="C48" s="11" t="s">
        <v>597</v>
      </c>
      <c r="D48" s="11" t="s">
        <v>723</v>
      </c>
      <c r="E48" s="11" t="s">
        <v>473</v>
      </c>
      <c r="F48" t="s">
        <v>749</v>
      </c>
      <c r="G48" t="s">
        <v>504</v>
      </c>
      <c r="H48" t="s">
        <v>770</v>
      </c>
      <c r="I48" t="s">
        <v>481</v>
      </c>
      <c r="J48" s="461">
        <v>10452393.579999985</v>
      </c>
      <c r="K48" s="471" t="s">
        <v>109</v>
      </c>
    </row>
    <row r="49" spans="2:11" customFormat="1" ht="16.2" x14ac:dyDescent="0.35">
      <c r="B49" t="s">
        <v>722</v>
      </c>
      <c r="C49" s="11" t="s">
        <v>597</v>
      </c>
      <c r="D49" s="11" t="s">
        <v>726</v>
      </c>
      <c r="E49" s="11" t="s">
        <v>473</v>
      </c>
      <c r="F49" t="s">
        <v>749</v>
      </c>
      <c r="G49" t="s">
        <v>504</v>
      </c>
      <c r="H49" t="s">
        <v>771</v>
      </c>
      <c r="I49" t="s">
        <v>471</v>
      </c>
      <c r="J49" s="461">
        <v>6551986.9201859012</v>
      </c>
      <c r="K49" s="471" t="s">
        <v>109</v>
      </c>
    </row>
    <row r="50" spans="2:11" customFormat="1" ht="16.2" x14ac:dyDescent="0.35">
      <c r="B50" t="s">
        <v>727</v>
      </c>
      <c r="C50" s="11" t="s">
        <v>597</v>
      </c>
      <c r="D50" s="11" t="s">
        <v>728</v>
      </c>
      <c r="E50" s="11" t="s">
        <v>762</v>
      </c>
      <c r="F50" t="s">
        <v>749</v>
      </c>
      <c r="G50" t="s">
        <v>504</v>
      </c>
      <c r="H50" t="s">
        <v>779</v>
      </c>
      <c r="I50" t="s">
        <v>479</v>
      </c>
      <c r="J50" s="461">
        <v>993244.9817982699</v>
      </c>
      <c r="K50" s="471" t="s">
        <v>109</v>
      </c>
    </row>
    <row r="51" spans="2:11" customFormat="1" ht="16.2" x14ac:dyDescent="0.35">
      <c r="B51" t="s">
        <v>729</v>
      </c>
      <c r="C51" s="11" t="s">
        <v>597</v>
      </c>
      <c r="D51" s="11" t="s">
        <v>730</v>
      </c>
      <c r="E51" s="11" t="s">
        <v>762</v>
      </c>
      <c r="F51" t="s">
        <v>749</v>
      </c>
      <c r="G51" t="s">
        <v>597</v>
      </c>
      <c r="H51" t="s">
        <v>750</v>
      </c>
      <c r="I51" t="s">
        <v>471</v>
      </c>
      <c r="J51" s="461">
        <v>4985478.4891203986</v>
      </c>
      <c r="K51" s="471" t="s">
        <v>109</v>
      </c>
    </row>
    <row r="52" spans="2:11" customFormat="1" ht="16.2" x14ac:dyDescent="0.35">
      <c r="B52" t="s">
        <v>731</v>
      </c>
      <c r="C52" s="11" t="s">
        <v>597</v>
      </c>
      <c r="D52" s="11" t="s">
        <v>732</v>
      </c>
      <c r="E52" s="11" t="s">
        <v>765</v>
      </c>
      <c r="F52" t="s">
        <v>729</v>
      </c>
      <c r="G52" t="s">
        <v>504</v>
      </c>
      <c r="H52" t="s">
        <v>758</v>
      </c>
      <c r="I52" t="s">
        <v>765</v>
      </c>
      <c r="J52" s="461">
        <v>26183175.350000001</v>
      </c>
      <c r="K52" s="471" t="s">
        <v>109</v>
      </c>
    </row>
    <row r="53" spans="2:11" customFormat="1" ht="16.2" x14ac:dyDescent="0.35">
      <c r="B53" t="s">
        <v>733</v>
      </c>
      <c r="C53" s="11" t="s">
        <v>597</v>
      </c>
      <c r="D53" s="11" t="s">
        <v>734</v>
      </c>
      <c r="E53" s="11" t="s">
        <v>471</v>
      </c>
      <c r="F53" t="s">
        <v>729</v>
      </c>
      <c r="G53" t="s">
        <v>504</v>
      </c>
      <c r="H53" t="s">
        <v>761</v>
      </c>
      <c r="I53" t="s">
        <v>765</v>
      </c>
      <c r="J53" s="461">
        <v>981604</v>
      </c>
      <c r="K53" s="471" t="s">
        <v>109</v>
      </c>
    </row>
    <row r="54" spans="2:11" customFormat="1" ht="16.2" x14ac:dyDescent="0.35">
      <c r="B54" t="s">
        <v>729</v>
      </c>
      <c r="C54" s="11" t="s">
        <v>597</v>
      </c>
      <c r="D54" s="11" t="s">
        <v>736</v>
      </c>
      <c r="E54" s="11" t="s">
        <v>471</v>
      </c>
      <c r="F54" t="s">
        <v>729</v>
      </c>
      <c r="G54" t="s">
        <v>504</v>
      </c>
      <c r="H54" t="s">
        <v>772</v>
      </c>
      <c r="I54" t="s">
        <v>765</v>
      </c>
      <c r="J54" s="461">
        <v>450000</v>
      </c>
      <c r="K54" s="471" t="s">
        <v>109</v>
      </c>
    </row>
    <row r="55" spans="2:11" customFormat="1" ht="16.2" x14ac:dyDescent="0.35">
      <c r="B55" t="s">
        <v>729</v>
      </c>
      <c r="C55" s="11" t="s">
        <v>597</v>
      </c>
      <c r="D55" s="11" t="s">
        <v>738</v>
      </c>
      <c r="E55" s="11" t="s">
        <v>765</v>
      </c>
      <c r="F55" t="s">
        <v>729</v>
      </c>
      <c r="G55" t="s">
        <v>504</v>
      </c>
      <c r="H55" t="s">
        <v>773</v>
      </c>
      <c r="I55" t="s">
        <v>765</v>
      </c>
      <c r="J55" s="461">
        <v>7066592.4800000004</v>
      </c>
      <c r="K55" s="471" t="s">
        <v>109</v>
      </c>
    </row>
    <row r="56" spans="2:11" customFormat="1" ht="16.2" x14ac:dyDescent="0.35">
      <c r="B56" t="s">
        <v>729</v>
      </c>
      <c r="C56" s="11" t="s">
        <v>597</v>
      </c>
      <c r="D56" s="11" t="s">
        <v>738</v>
      </c>
      <c r="E56" s="11" t="s">
        <v>762</v>
      </c>
      <c r="F56" t="s">
        <v>729</v>
      </c>
      <c r="G56" t="s">
        <v>504</v>
      </c>
      <c r="H56" t="s">
        <v>774</v>
      </c>
      <c r="I56" t="s">
        <v>481</v>
      </c>
      <c r="J56" s="461">
        <v>12466122</v>
      </c>
      <c r="K56" s="471" t="s">
        <v>109</v>
      </c>
    </row>
    <row r="57" spans="2:11" customFormat="1" ht="16.2" x14ac:dyDescent="0.35">
      <c r="B57" t="s">
        <v>739</v>
      </c>
      <c r="C57" s="11" t="s">
        <v>597</v>
      </c>
      <c r="D57" s="11" t="s">
        <v>740</v>
      </c>
      <c r="E57" s="11" t="s">
        <v>473</v>
      </c>
      <c r="F57" t="s">
        <v>729</v>
      </c>
      <c r="G57" t="s">
        <v>504</v>
      </c>
      <c r="H57" t="s">
        <v>783</v>
      </c>
      <c r="I57" t="s">
        <v>765</v>
      </c>
      <c r="J57" s="461">
        <v>225000</v>
      </c>
      <c r="K57" s="471" t="s">
        <v>109</v>
      </c>
    </row>
    <row r="58" spans="2:11" customFormat="1" ht="16.2" x14ac:dyDescent="0.35">
      <c r="B58" t="s">
        <v>741</v>
      </c>
      <c r="C58" s="11" t="s">
        <v>597</v>
      </c>
      <c r="D58" s="11" t="s">
        <v>742</v>
      </c>
      <c r="E58" s="11" t="s">
        <v>473</v>
      </c>
      <c r="F58" t="s">
        <v>729</v>
      </c>
      <c r="G58" t="s">
        <v>504</v>
      </c>
      <c r="H58" t="s">
        <v>800</v>
      </c>
      <c r="I58" t="s">
        <v>485</v>
      </c>
      <c r="J58" s="461">
        <v>21950659.060000002</v>
      </c>
      <c r="K58" s="471" t="s">
        <v>109</v>
      </c>
    </row>
    <row r="59" spans="2:11" customFormat="1" ht="16.2" x14ac:dyDescent="0.35">
      <c r="B59" t="s">
        <v>741</v>
      </c>
      <c r="C59" s="11" t="s">
        <v>597</v>
      </c>
      <c r="D59" s="11" t="s">
        <v>743</v>
      </c>
      <c r="E59" s="11" t="s">
        <v>473</v>
      </c>
      <c r="F59" t="s">
        <v>729</v>
      </c>
      <c r="G59" t="s">
        <v>597</v>
      </c>
      <c r="H59" t="s">
        <v>738</v>
      </c>
      <c r="I59" t="s">
        <v>765</v>
      </c>
      <c r="J59" s="461">
        <v>150000</v>
      </c>
      <c r="K59" s="471" t="s">
        <v>109</v>
      </c>
    </row>
    <row r="60" spans="2:11" customFormat="1" ht="16.2" x14ac:dyDescent="0.35">
      <c r="B60" t="s">
        <v>744</v>
      </c>
      <c r="C60" s="11" t="s">
        <v>597</v>
      </c>
      <c r="D60" s="11" t="s">
        <v>745</v>
      </c>
      <c r="E60" s="11" t="s">
        <v>471</v>
      </c>
      <c r="F60" t="s">
        <v>729</v>
      </c>
      <c r="G60" t="s">
        <v>597</v>
      </c>
      <c r="H60" t="s">
        <v>738</v>
      </c>
      <c r="I60" t="s">
        <v>762</v>
      </c>
      <c r="J60" s="461">
        <v>550000</v>
      </c>
      <c r="K60" s="471" t="s">
        <v>109</v>
      </c>
    </row>
    <row r="61" spans="2:11" customFormat="1" ht="16.2" x14ac:dyDescent="0.35">
      <c r="B61" t="s">
        <v>744</v>
      </c>
      <c r="C61" s="11" t="s">
        <v>597</v>
      </c>
      <c r="D61" s="11" t="s">
        <v>746</v>
      </c>
      <c r="E61" s="11" t="s">
        <v>471</v>
      </c>
      <c r="F61" t="s">
        <v>741</v>
      </c>
      <c r="G61" t="s">
        <v>504</v>
      </c>
      <c r="H61" t="s">
        <v>742</v>
      </c>
      <c r="I61" t="s">
        <v>473</v>
      </c>
      <c r="J61" s="461">
        <v>766404707.55320191</v>
      </c>
      <c r="K61" s="471" t="s">
        <v>109</v>
      </c>
    </row>
    <row r="62" spans="2:11" customFormat="1" ht="16.2" x14ac:dyDescent="0.35">
      <c r="B62" t="s">
        <v>722</v>
      </c>
      <c r="C62" s="11" t="s">
        <v>597</v>
      </c>
      <c r="D62" s="11" t="s">
        <v>747</v>
      </c>
      <c r="E62" s="11" t="s">
        <v>471</v>
      </c>
      <c r="F62" t="s">
        <v>741</v>
      </c>
      <c r="G62" t="s">
        <v>504</v>
      </c>
      <c r="H62" t="s">
        <v>743</v>
      </c>
      <c r="I62" t="s">
        <v>473</v>
      </c>
      <c r="J62" s="461">
        <v>195144538.83769605</v>
      </c>
      <c r="K62" s="471" t="s">
        <v>109</v>
      </c>
    </row>
    <row r="63" spans="2:11" customFormat="1" ht="16.2" x14ac:dyDescent="0.35">
      <c r="B63" t="s">
        <v>722</v>
      </c>
      <c r="C63" s="11" t="s">
        <v>597</v>
      </c>
      <c r="D63" s="11" t="s">
        <v>748</v>
      </c>
      <c r="E63" s="11" t="s">
        <v>471</v>
      </c>
      <c r="F63" t="s">
        <v>741</v>
      </c>
      <c r="G63" t="s">
        <v>597</v>
      </c>
      <c r="H63" t="s">
        <v>742</v>
      </c>
      <c r="I63" t="s">
        <v>473</v>
      </c>
      <c r="J63" s="461">
        <v>73658646.656034142</v>
      </c>
      <c r="K63" s="471" t="s">
        <v>109</v>
      </c>
    </row>
    <row r="64" spans="2:11" customFormat="1" ht="16.2" x14ac:dyDescent="0.35">
      <c r="B64" t="s">
        <v>749</v>
      </c>
      <c r="C64" s="11" t="s">
        <v>597</v>
      </c>
      <c r="D64" s="11" t="s">
        <v>750</v>
      </c>
      <c r="E64" s="11" t="s">
        <v>471</v>
      </c>
      <c r="F64" t="s">
        <v>741</v>
      </c>
      <c r="G64" t="s">
        <v>597</v>
      </c>
      <c r="H64" t="s">
        <v>743</v>
      </c>
      <c r="I64" t="s">
        <v>473</v>
      </c>
      <c r="J64" s="461">
        <v>2997052.8281094967</v>
      </c>
      <c r="K64" s="471" t="s">
        <v>109</v>
      </c>
    </row>
    <row r="65" spans="2:11" customFormat="1" ht="16.2" x14ac:dyDescent="0.35">
      <c r="B65" t="s">
        <v>751</v>
      </c>
      <c r="C65" s="11" t="s">
        <v>597</v>
      </c>
      <c r="D65" s="11" t="s">
        <v>752</v>
      </c>
      <c r="E65" s="11" t="s">
        <v>471</v>
      </c>
      <c r="F65" t="s">
        <v>741</v>
      </c>
      <c r="G65" t="s">
        <v>597</v>
      </c>
      <c r="H65" t="s">
        <v>745</v>
      </c>
      <c r="I65" t="s">
        <v>471</v>
      </c>
      <c r="J65" s="461">
        <v>76592224.849999994</v>
      </c>
      <c r="K65" s="471" t="s">
        <v>109</v>
      </c>
    </row>
    <row r="66" spans="2:11" customFormat="1" ht="16.2" x14ac:dyDescent="0.35">
      <c r="B66" t="s">
        <v>753</v>
      </c>
      <c r="C66" s="11" t="s">
        <v>597</v>
      </c>
      <c r="D66" s="11" t="s">
        <v>754</v>
      </c>
      <c r="E66" s="11" t="s">
        <v>778</v>
      </c>
      <c r="F66" t="s">
        <v>741</v>
      </c>
      <c r="G66" t="s">
        <v>597</v>
      </c>
      <c r="H66" t="s">
        <v>746</v>
      </c>
      <c r="I66" t="s">
        <v>471</v>
      </c>
      <c r="J66" s="461">
        <v>22977622.359999999</v>
      </c>
      <c r="K66" s="471" t="s">
        <v>109</v>
      </c>
    </row>
    <row r="67" spans="2:11" customFormat="1" ht="16.2" x14ac:dyDescent="0.35">
      <c r="B67" t="s">
        <v>755</v>
      </c>
      <c r="C67" s="11" t="s">
        <v>597</v>
      </c>
      <c r="D67" s="11" t="s">
        <v>756</v>
      </c>
      <c r="E67" s="11" t="s">
        <v>471</v>
      </c>
      <c r="F67" t="s">
        <v>739</v>
      </c>
      <c r="G67" t="s">
        <v>504</v>
      </c>
      <c r="H67" t="s">
        <v>740</v>
      </c>
      <c r="I67" t="s">
        <v>473</v>
      </c>
      <c r="J67" s="461">
        <v>10080184.386693798</v>
      </c>
      <c r="K67" s="471" t="s">
        <v>109</v>
      </c>
    </row>
    <row r="68" spans="2:11" customFormat="1" ht="16.2" x14ac:dyDescent="0.35">
      <c r="B68" t="s">
        <v>757</v>
      </c>
      <c r="C68" s="11" t="s">
        <v>504</v>
      </c>
      <c r="D68" s="11" t="s">
        <v>758</v>
      </c>
      <c r="E68" s="11" t="s">
        <v>765</v>
      </c>
      <c r="F68" t="s">
        <v>739</v>
      </c>
      <c r="G68" t="s">
        <v>504</v>
      </c>
      <c r="H68" t="s">
        <v>777</v>
      </c>
      <c r="I68" t="s">
        <v>473</v>
      </c>
      <c r="J68" s="461">
        <v>16015484.578540958</v>
      </c>
      <c r="K68" s="471" t="s">
        <v>109</v>
      </c>
    </row>
    <row r="69" spans="2:11" customFormat="1" ht="16.2" x14ac:dyDescent="0.35">
      <c r="B69" t="s">
        <v>727</v>
      </c>
      <c r="C69" s="11" t="s">
        <v>504</v>
      </c>
      <c r="D69" s="11" t="s">
        <v>759</v>
      </c>
      <c r="E69" s="11" t="s">
        <v>782</v>
      </c>
      <c r="F69" t="s">
        <v>1219</v>
      </c>
      <c r="G69" t="s">
        <v>504</v>
      </c>
      <c r="H69" t="s">
        <v>775</v>
      </c>
      <c r="I69" t="s">
        <v>765</v>
      </c>
      <c r="J69" s="461">
        <v>350000</v>
      </c>
      <c r="K69" s="471" t="s">
        <v>109</v>
      </c>
    </row>
    <row r="70" spans="2:11" customFormat="1" ht="16.2" x14ac:dyDescent="0.35">
      <c r="B70" t="s">
        <v>727</v>
      </c>
      <c r="C70" s="11" t="s">
        <v>504</v>
      </c>
      <c r="D70" s="11" t="s">
        <v>760</v>
      </c>
      <c r="E70" s="11" t="s">
        <v>782</v>
      </c>
      <c r="F70" t="s">
        <v>733</v>
      </c>
      <c r="G70" t="s">
        <v>597</v>
      </c>
      <c r="H70" t="s">
        <v>734</v>
      </c>
      <c r="I70" t="s">
        <v>471</v>
      </c>
      <c r="J70" s="461">
        <v>12596490.379999999</v>
      </c>
      <c r="K70" s="471" t="s">
        <v>109</v>
      </c>
    </row>
    <row r="71" spans="2:11" customFormat="1" ht="16.2" x14ac:dyDescent="0.35">
      <c r="B71" t="s">
        <v>727</v>
      </c>
      <c r="C71" s="11" t="s">
        <v>504</v>
      </c>
      <c r="D71" s="11" t="s">
        <v>760</v>
      </c>
      <c r="E71" s="11" t="s">
        <v>765</v>
      </c>
      <c r="F71" t="s">
        <v>751</v>
      </c>
      <c r="G71" t="s">
        <v>504</v>
      </c>
      <c r="H71" t="s">
        <v>789</v>
      </c>
      <c r="I71" t="s">
        <v>471</v>
      </c>
      <c r="J71" s="461">
        <v>310500</v>
      </c>
      <c r="K71" s="471" t="s">
        <v>109</v>
      </c>
    </row>
    <row r="72" spans="2:11" customFormat="1" ht="16.2" x14ac:dyDescent="0.35">
      <c r="B72" t="s">
        <v>727</v>
      </c>
      <c r="C72" s="11" t="s">
        <v>504</v>
      </c>
      <c r="D72" s="11" t="s">
        <v>760</v>
      </c>
      <c r="E72" s="11" t="s">
        <v>482</v>
      </c>
      <c r="F72" t="s">
        <v>751</v>
      </c>
      <c r="G72" t="s">
        <v>504</v>
      </c>
      <c r="H72" t="s">
        <v>790</v>
      </c>
      <c r="I72" t="s">
        <v>483</v>
      </c>
      <c r="J72" s="461">
        <v>57937286.675836243</v>
      </c>
      <c r="K72" s="471" t="s">
        <v>109</v>
      </c>
    </row>
    <row r="73" spans="2:11" customFormat="1" ht="16.2" x14ac:dyDescent="0.35">
      <c r="B73" t="s">
        <v>757</v>
      </c>
      <c r="C73" s="11" t="s">
        <v>504</v>
      </c>
      <c r="D73" s="11" t="s">
        <v>761</v>
      </c>
      <c r="E73" s="11" t="s">
        <v>765</v>
      </c>
      <c r="F73" t="s">
        <v>751</v>
      </c>
      <c r="G73" t="s">
        <v>504</v>
      </c>
      <c r="H73" t="s">
        <v>803</v>
      </c>
      <c r="I73" t="s">
        <v>1220</v>
      </c>
      <c r="J73" s="461">
        <v>13274536.859999999</v>
      </c>
      <c r="K73" s="471" t="s">
        <v>109</v>
      </c>
    </row>
    <row r="74" spans="2:11" customFormat="1" ht="16.2" x14ac:dyDescent="0.35">
      <c r="B74" t="s">
        <v>722</v>
      </c>
      <c r="C74" s="11" t="s">
        <v>504</v>
      </c>
      <c r="D74" s="11" t="s">
        <v>723</v>
      </c>
      <c r="E74" s="11" t="s">
        <v>473</v>
      </c>
      <c r="F74" t="s">
        <v>751</v>
      </c>
      <c r="G74" t="s">
        <v>504</v>
      </c>
      <c r="H74" t="s">
        <v>791</v>
      </c>
      <c r="I74" t="s">
        <v>479</v>
      </c>
      <c r="J74" s="461">
        <v>134862686.18974981</v>
      </c>
      <c r="K74" s="471" t="s">
        <v>109</v>
      </c>
    </row>
    <row r="75" spans="2:11" customFormat="1" ht="16.2" x14ac:dyDescent="0.35">
      <c r="B75" t="s">
        <v>722</v>
      </c>
      <c r="C75" s="11" t="s">
        <v>504</v>
      </c>
      <c r="D75" s="11" t="s">
        <v>726</v>
      </c>
      <c r="E75" s="11" t="s">
        <v>473</v>
      </c>
      <c r="F75" t="s">
        <v>751</v>
      </c>
      <c r="G75" t="s">
        <v>504</v>
      </c>
      <c r="H75" t="s">
        <v>792</v>
      </c>
      <c r="I75" t="s">
        <v>471</v>
      </c>
      <c r="J75" s="461">
        <v>221159148.53240773</v>
      </c>
      <c r="K75" s="471" t="s">
        <v>109</v>
      </c>
    </row>
    <row r="76" spans="2:11" customFormat="1" ht="16.2" x14ac:dyDescent="0.35">
      <c r="B76" t="s">
        <v>757</v>
      </c>
      <c r="C76" s="11" t="s">
        <v>504</v>
      </c>
      <c r="D76" s="11" t="s">
        <v>763</v>
      </c>
      <c r="E76" s="11" t="s">
        <v>765</v>
      </c>
      <c r="F76" t="s">
        <v>751</v>
      </c>
      <c r="G76" t="s">
        <v>504</v>
      </c>
      <c r="H76" t="s">
        <v>752</v>
      </c>
      <c r="I76" t="s">
        <v>471</v>
      </c>
      <c r="J76" s="461">
        <v>645511.02250993741</v>
      </c>
      <c r="K76" s="471" t="s">
        <v>109</v>
      </c>
    </row>
    <row r="77" spans="2:11" customFormat="1" ht="16.2" x14ac:dyDescent="0.35">
      <c r="B77" t="s">
        <v>727</v>
      </c>
      <c r="C77" s="11" t="s">
        <v>504</v>
      </c>
      <c r="D77" s="11" t="s">
        <v>764</v>
      </c>
      <c r="E77" s="11" t="s">
        <v>788</v>
      </c>
      <c r="F77" t="s">
        <v>751</v>
      </c>
      <c r="G77" t="s">
        <v>597</v>
      </c>
      <c r="H77" t="s">
        <v>752</v>
      </c>
      <c r="I77" t="s">
        <v>471</v>
      </c>
      <c r="J77" s="461">
        <v>23456165.07</v>
      </c>
      <c r="K77" s="471" t="s">
        <v>109</v>
      </c>
    </row>
    <row r="78" spans="2:11" customFormat="1" ht="16.2" x14ac:dyDescent="0.35">
      <c r="B78" t="s">
        <v>731</v>
      </c>
      <c r="C78" s="11" t="s">
        <v>504</v>
      </c>
      <c r="D78" s="11" t="s">
        <v>732</v>
      </c>
      <c r="E78" s="11" t="s">
        <v>765</v>
      </c>
      <c r="F78" t="s">
        <v>1221</v>
      </c>
      <c r="G78" t="s">
        <v>504</v>
      </c>
      <c r="H78" t="s">
        <v>784</v>
      </c>
      <c r="I78" t="s">
        <v>765</v>
      </c>
      <c r="J78" s="461">
        <v>18214490.48</v>
      </c>
      <c r="K78" s="471" t="s">
        <v>109</v>
      </c>
    </row>
    <row r="79" spans="2:11" customFormat="1" ht="16.2" x14ac:dyDescent="0.35">
      <c r="B79" t="s">
        <v>755</v>
      </c>
      <c r="C79" s="11" t="s">
        <v>504</v>
      </c>
      <c r="D79" s="11" t="s">
        <v>766</v>
      </c>
      <c r="E79" s="11" t="s">
        <v>482</v>
      </c>
      <c r="F79" t="s">
        <v>753</v>
      </c>
      <c r="G79" t="s">
        <v>504</v>
      </c>
      <c r="H79" t="s">
        <v>754</v>
      </c>
      <c r="I79" t="s">
        <v>778</v>
      </c>
      <c r="J79" s="461">
        <v>44500</v>
      </c>
      <c r="K79" s="471" t="s">
        <v>109</v>
      </c>
    </row>
    <row r="80" spans="2:11" customFormat="1" ht="16.2" x14ac:dyDescent="0.35">
      <c r="B80" t="s">
        <v>767</v>
      </c>
      <c r="C80" s="11" t="s">
        <v>504</v>
      </c>
      <c r="D80" s="11" t="s">
        <v>768</v>
      </c>
      <c r="E80" s="11" t="s">
        <v>482</v>
      </c>
      <c r="F80" t="s">
        <v>753</v>
      </c>
      <c r="G80" t="s">
        <v>597</v>
      </c>
      <c r="H80" t="s">
        <v>754</v>
      </c>
      <c r="I80" t="s">
        <v>778</v>
      </c>
      <c r="J80" s="461">
        <v>21000</v>
      </c>
      <c r="K80" s="471" t="s">
        <v>109</v>
      </c>
    </row>
    <row r="81" spans="2:20" customFormat="1" ht="16.2" x14ac:dyDescent="0.35">
      <c r="B81">
        <v>0</v>
      </c>
      <c r="C81" s="11" t="s">
        <v>504</v>
      </c>
      <c r="D81" s="11" t="s">
        <v>769</v>
      </c>
      <c r="E81" s="11" t="s">
        <v>471</v>
      </c>
      <c r="F81" t="s">
        <v>755</v>
      </c>
      <c r="G81" t="s">
        <v>504</v>
      </c>
      <c r="H81" t="s">
        <v>766</v>
      </c>
      <c r="I81" t="s">
        <v>482</v>
      </c>
      <c r="J81" s="461">
        <v>154717034.7688992</v>
      </c>
      <c r="K81" s="471" t="s">
        <v>109</v>
      </c>
    </row>
    <row r="82" spans="2:20" customFormat="1" ht="16.2" x14ac:dyDescent="0.35">
      <c r="B82" t="s">
        <v>749</v>
      </c>
      <c r="C82" s="11" t="s">
        <v>504</v>
      </c>
      <c r="D82" s="11" t="s">
        <v>770</v>
      </c>
      <c r="E82" s="11" t="s">
        <v>793</v>
      </c>
      <c r="F82" t="s">
        <v>755</v>
      </c>
      <c r="G82" t="s">
        <v>597</v>
      </c>
      <c r="H82" t="s">
        <v>756</v>
      </c>
      <c r="I82" t="s">
        <v>471</v>
      </c>
      <c r="J82" s="461">
        <v>3479449.3600000003</v>
      </c>
      <c r="K82" s="471" t="s">
        <v>109</v>
      </c>
    </row>
    <row r="83" spans="2:20" customFormat="1" ht="16.2" x14ac:dyDescent="0.35">
      <c r="B83" t="s">
        <v>749</v>
      </c>
      <c r="C83" s="11" t="s">
        <v>504</v>
      </c>
      <c r="D83" s="11" t="s">
        <v>771</v>
      </c>
      <c r="E83" s="11" t="s">
        <v>471</v>
      </c>
      <c r="F83" t="s">
        <v>1222</v>
      </c>
      <c r="G83" t="s">
        <v>504</v>
      </c>
      <c r="H83" t="s">
        <v>794</v>
      </c>
      <c r="I83" t="s">
        <v>1220</v>
      </c>
      <c r="J83" s="461">
        <v>12432697.677731898</v>
      </c>
      <c r="K83" s="471" t="s">
        <v>109</v>
      </c>
    </row>
    <row r="84" spans="2:20" customFormat="1" ht="16.2" x14ac:dyDescent="0.35">
      <c r="B84" t="s">
        <v>729</v>
      </c>
      <c r="C84" s="11" t="s">
        <v>504</v>
      </c>
      <c r="D84" s="11" t="s">
        <v>736</v>
      </c>
      <c r="E84" s="11" t="s">
        <v>471</v>
      </c>
      <c r="F84" t="s">
        <v>780</v>
      </c>
      <c r="G84" t="s">
        <v>504</v>
      </c>
      <c r="H84" t="s">
        <v>781</v>
      </c>
      <c r="I84" t="s">
        <v>479</v>
      </c>
      <c r="J84" s="461">
        <v>227061.12819654372</v>
      </c>
      <c r="K84" s="471" t="s">
        <v>109</v>
      </c>
    </row>
    <row r="85" spans="2:20" customFormat="1" ht="16.2" x14ac:dyDescent="0.35">
      <c r="B85" t="s">
        <v>729</v>
      </c>
      <c r="C85" s="11" t="s">
        <v>504</v>
      </c>
      <c r="D85" s="11" t="s">
        <v>772</v>
      </c>
      <c r="E85" s="11" t="s">
        <v>765</v>
      </c>
      <c r="F85" t="s">
        <v>1223</v>
      </c>
      <c r="G85" t="s">
        <v>597</v>
      </c>
      <c r="H85" t="s">
        <v>728</v>
      </c>
      <c r="I85" t="s">
        <v>762</v>
      </c>
      <c r="J85" s="461">
        <v>300000</v>
      </c>
      <c r="K85" s="471" t="s">
        <v>109</v>
      </c>
    </row>
    <row r="86" spans="2:20" customFormat="1" ht="16.2" x14ac:dyDescent="0.35">
      <c r="B86" t="s">
        <v>729</v>
      </c>
      <c r="C86" s="11" t="s">
        <v>504</v>
      </c>
      <c r="D86" s="11" t="s">
        <v>773</v>
      </c>
      <c r="E86" s="11" t="s">
        <v>765</v>
      </c>
      <c r="F86" t="s">
        <v>1223</v>
      </c>
      <c r="G86" t="s">
        <v>597</v>
      </c>
      <c r="H86" t="s">
        <v>730</v>
      </c>
      <c r="I86" t="s">
        <v>762</v>
      </c>
      <c r="J86" s="461">
        <v>200000</v>
      </c>
      <c r="K86" s="471" t="s">
        <v>109</v>
      </c>
    </row>
    <row r="87" spans="2:20" x14ac:dyDescent="0.35">
      <c r="B87" s="88" t="str">
        <f>IFERROR(VLOOKUP(Government_revenues_table[[#This Row],[Classification du SFP]],[1]!Table6_GFS_codes_classification[#Data],COLUMNS($F:F)+3,FALSE),"Do not enter data")</f>
        <v>Do not enter data</v>
      </c>
      <c r="C87" s="88" t="str">
        <f>IFERROR(VLOOKUP(Government_revenues_table[[#This Row],[Classification du SFP]],[1]!Table6_GFS_codes_classification[#Data],COLUMNS($F:G)+3,FALSE),"Do not enter data")</f>
        <v>Do not enter data</v>
      </c>
      <c r="D87" s="88" t="str">
        <f>IFERROR(VLOOKUP(Government_revenues_table[[#This Row],[Classification du SFP]],[1]!Table6_GFS_codes_classification[#Data],COLUMNS($F:H)+3,FALSE),"Do not enter data")</f>
        <v>Do not enter data</v>
      </c>
      <c r="E87" s="88" t="str">
        <f>IFERROR(VLOOKUP(Government_revenues_table[[#This Row],[Classification du SFP]],[1]!Table6_GFS_codes_classification[#Data],COLUMNS($F:I)+3,FALSE),"Do not enter data")</f>
        <v>Do not enter data</v>
      </c>
      <c r="F87" s="92" t="s">
        <v>486</v>
      </c>
      <c r="G87" s="381"/>
      <c r="H87" s="381"/>
      <c r="I87" s="381"/>
      <c r="J87" s="384" t="s">
        <v>105</v>
      </c>
      <c r="K87" s="381" t="s">
        <v>697</v>
      </c>
      <c r="L87" s="381"/>
      <c r="M87" s="381"/>
      <c r="N87" s="381"/>
      <c r="O87" s="381"/>
      <c r="P87" s="381"/>
      <c r="Q87" s="381"/>
      <c r="R87" s="381"/>
      <c r="S87" s="381"/>
      <c r="T87" s="381"/>
    </row>
    <row r="88" spans="2:20" ht="15.6" thickBot="1" x14ac:dyDescent="0.4">
      <c r="B88" s="381"/>
      <c r="C88" s="381"/>
      <c r="D88" s="381"/>
      <c r="E88" s="381"/>
      <c r="F88" s="381"/>
      <c r="G88" s="381"/>
      <c r="H88" s="381"/>
      <c r="I88" s="381"/>
      <c r="J88" s="381"/>
      <c r="K88" s="381"/>
      <c r="L88" s="381"/>
      <c r="M88" s="381"/>
      <c r="N88" s="381"/>
      <c r="O88" s="381"/>
      <c r="P88" s="381"/>
      <c r="Q88" s="381"/>
      <c r="R88" s="381"/>
      <c r="S88" s="381"/>
      <c r="T88" s="381"/>
    </row>
    <row r="89" spans="2:20" ht="16.8" thickBot="1" x14ac:dyDescent="0.4">
      <c r="B89" s="381"/>
      <c r="C89" s="381"/>
      <c r="D89" s="381"/>
      <c r="E89" s="381"/>
      <c r="F89" s="381"/>
      <c r="G89" s="381"/>
      <c r="H89" s="381"/>
      <c r="I89" s="93" t="s">
        <v>804</v>
      </c>
      <c r="J89" s="94">
        <f>SUM(J22:J86)</f>
        <v>2749392602.4904385</v>
      </c>
      <c r="K89" s="381"/>
      <c r="L89" s="381"/>
      <c r="M89" s="381"/>
      <c r="N89" s="381"/>
      <c r="O89" s="381"/>
      <c r="P89" s="381"/>
      <c r="Q89" s="381"/>
      <c r="R89" s="381"/>
      <c r="S89" s="381"/>
      <c r="T89" s="383"/>
    </row>
    <row r="90" spans="2:20" ht="21" customHeight="1" thickBot="1" x14ac:dyDescent="0.4">
      <c r="F90" s="381"/>
      <c r="G90" s="381"/>
      <c r="H90" s="381"/>
      <c r="I90" s="95"/>
      <c r="J90" s="382"/>
      <c r="K90" s="381"/>
    </row>
    <row r="91" spans="2:20" ht="16.8" thickBot="1" x14ac:dyDescent="0.4">
      <c r="F91" s="381"/>
      <c r="G91" s="381"/>
      <c r="H91" s="381"/>
      <c r="I91" s="93" t="str">
        <f>"Total en "&amp;'[1]Part 1 - About'!E44</f>
        <v>Total en XXX</v>
      </c>
      <c r="J91" s="94">
        <f>IF('[1]Part 1 - About'!$E$44="USD",0,SUMIF(Government_revenues_table[Devise],'[1]Part 1 - About'!$E$44,Government_revenues_table[Valeur des revenus]))+(IFERROR(SUMIF(Government_revenues_table[Devise],"USD",Government_revenues_table[Valeur des revenus])*'[1]Part 1 - About'!$E$45,0))</f>
        <v>0</v>
      </c>
      <c r="K91" s="381"/>
    </row>
    <row r="95" spans="2:20" ht="24" x14ac:dyDescent="0.35">
      <c r="F95" s="205" t="s">
        <v>805</v>
      </c>
      <c r="G95" s="205"/>
      <c r="H95" s="96"/>
      <c r="I95" s="96"/>
      <c r="J95" s="96"/>
      <c r="K95" s="96"/>
    </row>
    <row r="96" spans="2:20" x14ac:dyDescent="0.35">
      <c r="F96" s="209" t="s">
        <v>806</v>
      </c>
      <c r="G96" s="97"/>
      <c r="H96" s="97"/>
      <c r="I96" s="97"/>
      <c r="J96" s="98"/>
      <c r="K96" s="97"/>
    </row>
    <row r="97" spans="6:14" x14ac:dyDescent="0.35">
      <c r="F97" s="209"/>
      <c r="G97" s="97"/>
      <c r="H97" s="97"/>
      <c r="I97" s="97"/>
      <c r="J97" s="98"/>
      <c r="K97" s="97"/>
    </row>
    <row r="98" spans="6:14" x14ac:dyDescent="0.35">
      <c r="F98" s="209"/>
      <c r="G98" s="97"/>
      <c r="H98" s="97"/>
      <c r="I98" s="97"/>
      <c r="J98" s="98"/>
      <c r="K98" s="97"/>
    </row>
    <row r="99" spans="6:14" x14ac:dyDescent="0.35">
      <c r="F99" s="209" t="s">
        <v>807</v>
      </c>
      <c r="G99" s="97" t="s">
        <v>808</v>
      </c>
      <c r="H99" s="97"/>
      <c r="I99" s="97"/>
      <c r="J99" s="98"/>
      <c r="K99" s="97"/>
    </row>
    <row r="100" spans="6:14" x14ac:dyDescent="0.35">
      <c r="F100" s="209" t="s">
        <v>809</v>
      </c>
      <c r="G100" s="97" t="s">
        <v>810</v>
      </c>
      <c r="H100" s="97"/>
      <c r="I100" s="97"/>
      <c r="J100" s="98"/>
      <c r="K100" s="97"/>
    </row>
    <row r="101" spans="6:14" x14ac:dyDescent="0.35">
      <c r="F101" s="209"/>
      <c r="G101" s="99" t="s">
        <v>497</v>
      </c>
      <c r="H101" s="99" t="s">
        <v>718</v>
      </c>
      <c r="I101" s="99" t="s">
        <v>719</v>
      </c>
      <c r="J101" s="100" t="s">
        <v>720</v>
      </c>
      <c r="K101" s="99" t="s">
        <v>695</v>
      </c>
    </row>
    <row r="102" spans="6:14" x14ac:dyDescent="0.35">
      <c r="F102" s="209"/>
      <c r="G102" s="101" t="s">
        <v>96</v>
      </c>
      <c r="H102" s="101" t="s">
        <v>811</v>
      </c>
      <c r="I102" s="101" t="s">
        <v>812</v>
      </c>
      <c r="J102" s="102"/>
      <c r="K102" s="103" t="s">
        <v>724</v>
      </c>
    </row>
    <row r="103" spans="6:14" x14ac:dyDescent="0.35">
      <c r="F103" s="209"/>
      <c r="G103" s="97" t="s">
        <v>813</v>
      </c>
      <c r="H103" s="97" t="s">
        <v>811</v>
      </c>
      <c r="I103" s="97" t="s">
        <v>812</v>
      </c>
      <c r="J103" s="98"/>
      <c r="K103" s="97" t="s">
        <v>724</v>
      </c>
    </row>
    <row r="104" spans="6:14" ht="15.6" thickBot="1" x14ac:dyDescent="0.4">
      <c r="F104" s="209"/>
      <c r="G104" s="104" t="s">
        <v>814</v>
      </c>
      <c r="H104" s="104"/>
      <c r="I104" s="104"/>
      <c r="J104" s="105">
        <f>SUM(J102:J103)</f>
        <v>0</v>
      </c>
      <c r="K104" s="104" t="s">
        <v>724</v>
      </c>
    </row>
    <row r="105" spans="6:14" ht="15.6" thickTop="1" x14ac:dyDescent="0.35">
      <c r="F105" s="209" t="s">
        <v>815</v>
      </c>
      <c r="G105" s="97" t="s">
        <v>816</v>
      </c>
      <c r="H105" s="97"/>
      <c r="I105" s="97"/>
      <c r="J105" s="98"/>
      <c r="K105" s="97"/>
    </row>
    <row r="106" spans="6:14" x14ac:dyDescent="0.35">
      <c r="F106" s="209" t="s">
        <v>817</v>
      </c>
      <c r="G106" s="97" t="s">
        <v>816</v>
      </c>
      <c r="H106" s="97"/>
      <c r="I106" s="97"/>
      <c r="J106" s="98"/>
      <c r="K106" s="97"/>
      <c r="L106" s="381"/>
      <c r="M106" s="381"/>
      <c r="N106" s="381"/>
    </row>
    <row r="107" spans="6:14" x14ac:dyDescent="0.35">
      <c r="F107" s="209" t="s">
        <v>818</v>
      </c>
      <c r="G107" s="97" t="s">
        <v>816</v>
      </c>
      <c r="H107" s="97"/>
      <c r="I107" s="97"/>
      <c r="J107" s="98"/>
      <c r="K107" s="97"/>
      <c r="L107" s="381"/>
      <c r="M107" s="381"/>
      <c r="N107" s="381"/>
    </row>
    <row r="108" spans="6:14" x14ac:dyDescent="0.35">
      <c r="F108" s="209"/>
      <c r="G108" s="97"/>
      <c r="H108" s="97"/>
      <c r="I108" s="97"/>
      <c r="J108" s="98"/>
      <c r="K108" s="97"/>
      <c r="L108" s="381"/>
      <c r="M108" s="381"/>
      <c r="N108" s="381"/>
    </row>
    <row r="109" spans="6:14" x14ac:dyDescent="0.35">
      <c r="F109" s="209"/>
      <c r="G109" s="97"/>
      <c r="H109" s="97"/>
      <c r="I109" s="97"/>
      <c r="J109" s="98"/>
      <c r="K109" s="97"/>
      <c r="L109" s="381"/>
      <c r="M109" s="381"/>
      <c r="N109" s="381"/>
    </row>
    <row r="110" spans="6:14" ht="18.75" customHeight="1" x14ac:dyDescent="0.35">
      <c r="F110" s="209"/>
      <c r="G110" s="97"/>
      <c r="H110" s="97"/>
      <c r="I110" s="97"/>
      <c r="J110" s="98"/>
      <c r="K110" s="97"/>
      <c r="L110" s="381"/>
      <c r="M110" s="381"/>
      <c r="N110" s="381"/>
    </row>
    <row r="111" spans="6:14" ht="15.75" customHeight="1" x14ac:dyDescent="0.35">
      <c r="F111" s="209"/>
      <c r="G111" s="97"/>
      <c r="H111" s="97"/>
      <c r="I111" s="97"/>
      <c r="J111" s="98"/>
      <c r="K111" s="97"/>
      <c r="L111" s="381"/>
      <c r="M111" s="381"/>
      <c r="N111" s="381"/>
    </row>
    <row r="112" spans="6:14" x14ac:dyDescent="0.35">
      <c r="F112" s="209"/>
      <c r="G112" s="97"/>
      <c r="H112" s="97"/>
      <c r="I112" s="97"/>
      <c r="J112" s="98"/>
      <c r="K112" s="97"/>
      <c r="L112" s="381"/>
      <c r="M112" s="381"/>
      <c r="N112" s="381"/>
    </row>
    <row r="113" spans="6:14" x14ac:dyDescent="0.35">
      <c r="F113" s="209"/>
      <c r="G113" s="97"/>
      <c r="H113" s="97"/>
      <c r="I113" s="97"/>
      <c r="J113" s="98"/>
      <c r="K113" s="97"/>
      <c r="L113" s="381"/>
      <c r="M113" s="381"/>
      <c r="N113" s="381"/>
    </row>
    <row r="114" spans="6:14" x14ac:dyDescent="0.35">
      <c r="F114" s="207"/>
      <c r="G114" s="207"/>
      <c r="H114" s="207"/>
      <c r="I114" s="207"/>
      <c r="J114" s="207"/>
      <c r="K114" s="207"/>
      <c r="L114" s="381"/>
      <c r="M114" s="381"/>
      <c r="N114" s="381"/>
    </row>
    <row r="115" spans="6:14" ht="15.75" customHeight="1" thickBot="1" x14ac:dyDescent="0.4">
      <c r="F115" s="579"/>
      <c r="G115" s="579"/>
      <c r="H115" s="579"/>
      <c r="I115" s="579"/>
      <c r="J115" s="579"/>
      <c r="K115" s="579"/>
      <c r="L115" s="579"/>
      <c r="M115" s="579"/>
      <c r="N115" s="579"/>
    </row>
    <row r="116" spans="6:14" x14ac:dyDescent="0.35">
      <c r="F116" s="580"/>
      <c r="G116" s="580"/>
      <c r="H116" s="580"/>
      <c r="I116" s="580"/>
      <c r="J116" s="580"/>
      <c r="K116" s="580"/>
      <c r="L116" s="580"/>
      <c r="M116" s="580"/>
      <c r="N116" s="580"/>
    </row>
    <row r="117" spans="6:14" ht="15.6" thickBot="1" x14ac:dyDescent="0.4">
      <c r="F117" s="572" t="s">
        <v>698</v>
      </c>
      <c r="G117" s="573"/>
      <c r="H117" s="573"/>
      <c r="I117" s="573"/>
      <c r="J117" s="573"/>
      <c r="K117" s="573"/>
      <c r="L117" s="573"/>
      <c r="M117" s="573"/>
      <c r="N117" s="573"/>
    </row>
    <row r="118" spans="6:14" x14ac:dyDescent="0.35">
      <c r="F118" s="574" t="s">
        <v>699</v>
      </c>
      <c r="G118" s="575"/>
      <c r="H118" s="575"/>
      <c r="I118" s="575"/>
      <c r="J118" s="575"/>
      <c r="K118" s="575"/>
      <c r="L118" s="575"/>
      <c r="M118" s="575"/>
      <c r="N118" s="575"/>
    </row>
    <row r="119" spans="6:14" ht="15.6" thickBot="1" x14ac:dyDescent="0.4">
      <c r="F119" s="581"/>
      <c r="G119" s="581"/>
      <c r="H119" s="581"/>
      <c r="I119" s="581"/>
      <c r="J119" s="581"/>
      <c r="K119" s="581"/>
      <c r="L119" s="581"/>
      <c r="M119" s="581"/>
      <c r="N119" s="581"/>
    </row>
    <row r="120" spans="6:14" x14ac:dyDescent="0.35">
      <c r="F120" s="525" t="s">
        <v>30</v>
      </c>
      <c r="G120" s="525"/>
      <c r="H120" s="525"/>
      <c r="I120" s="525"/>
      <c r="J120" s="525"/>
      <c r="K120" s="525"/>
      <c r="L120" s="525"/>
      <c r="M120" s="525"/>
      <c r="N120" s="525"/>
    </row>
    <row r="121" spans="6:14" ht="15.75" customHeight="1" x14ac:dyDescent="0.35">
      <c r="F121" s="520" t="s">
        <v>31</v>
      </c>
      <c r="G121" s="520"/>
      <c r="H121" s="520"/>
      <c r="I121" s="520"/>
      <c r="J121" s="520"/>
      <c r="K121" s="520"/>
      <c r="L121" s="520"/>
      <c r="M121" s="520"/>
      <c r="N121" s="520"/>
    </row>
    <row r="122" spans="6:14" x14ac:dyDescent="0.35">
      <c r="F122" s="525" t="s">
        <v>819</v>
      </c>
      <c r="G122" s="525"/>
      <c r="H122" s="525"/>
      <c r="I122" s="525"/>
      <c r="J122" s="525"/>
      <c r="K122" s="525"/>
      <c r="L122" s="525"/>
      <c r="M122" s="525"/>
      <c r="N122" s="525"/>
    </row>
  </sheetData>
  <sheetProtection insertRows="0"/>
  <protectedRanges>
    <protectedRange algorithmName="SHA-512" hashValue="19r0bVvPR7yZA0UiYij7Tv1CBk3noIABvFePbLhCJ4nk3L6A+Fy+RdPPS3STf+a52x4pG2PQK4FAkXK9epnlIA==" saltValue="gQC4yrLvnbJqxYZ0KSEoZA==" spinCount="100000" sqref="I87:K87 K102 K89 F87:G87" name="Government revenues"/>
    <protectedRange algorithmName="SHA-512" hashValue="19r0bVvPR7yZA0UiYij7Tv1CBk3noIABvFePbLhCJ4nk3L6A+Fy+RdPPS3STf+a52x4pG2PQK4FAkXK9epnlIA==" saltValue="gQC4yrLvnbJqxYZ0KSEoZA==" spinCount="100000" sqref="K22:K86 G22:G86" name="Government revenues_1"/>
  </protectedRanges>
  <mergeCells count="26">
    <mergeCell ref="F13:N13"/>
    <mergeCell ref="F8:N8"/>
    <mergeCell ref="F9:N9"/>
    <mergeCell ref="F10:N10"/>
    <mergeCell ref="F11:N11"/>
    <mergeCell ref="F12:N12"/>
    <mergeCell ref="P31:U31"/>
    <mergeCell ref="F14:N14"/>
    <mergeCell ref="F15:N15"/>
    <mergeCell ref="F16:N16"/>
    <mergeCell ref="F18:K18"/>
    <mergeCell ref="M18:N18"/>
    <mergeCell ref="M19:N19"/>
    <mergeCell ref="F20:K20"/>
    <mergeCell ref="M21:N21"/>
    <mergeCell ref="M22:N26"/>
    <mergeCell ref="M27:N27"/>
    <mergeCell ref="M28:N28"/>
    <mergeCell ref="F121:N121"/>
    <mergeCell ref="F122:N122"/>
    <mergeCell ref="F115:N115"/>
    <mergeCell ref="F116:N116"/>
    <mergeCell ref="F117:N117"/>
    <mergeCell ref="F118:N118"/>
    <mergeCell ref="F119:N119"/>
    <mergeCell ref="F120:N120"/>
  </mergeCells>
  <hyperlinks>
    <hyperlink ref="M19" r:id="rId1" location="r5-1" display="EITI Requirement 5.1"/>
    <hyperlink ref="F20" r:id="rId2" location="r4-1" display="EITI Requirement 4.1"/>
    <hyperlink ref="F118:J118" r:id="rId3" display="Give us your feedback or report a conflict in the data! Write to us at  data@eiti.org"/>
    <hyperlink ref="F117:J117" r:id="rId4" display="For the latest version of Summary data templates, see  https://eiti.org/summary-data-template"/>
    <hyperlink ref="M28:N28" r:id="rId5" display="or, https://www.imf.org/external/np/sta/gfsm/"/>
    <hyperlink ref="M27:N27" r:id="rId6" display="For more guidance, please visit https://eiti.org/summary-data-template"/>
  </hyperlinks>
  <pageMargins left="0.7" right="0.7" top="0.75" bottom="0.75" header="0.3" footer="0.3"/>
  <pageSetup paperSize="9" orientation="portrait" r:id="rId7"/>
  <colBreaks count="1" manualBreakCount="1">
    <brk id="12" max="1048575" man="1"/>
  </colBreaks>
  <drawing r:id="rId8"/>
  <tableParts count="1">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2:AI1056"/>
  <sheetViews>
    <sheetView showGridLines="0" zoomScale="85" zoomScaleNormal="85" workbookViewId="0">
      <selection activeCell="E1031" sqref="E1031"/>
    </sheetView>
  </sheetViews>
  <sheetFormatPr baseColWidth="10" defaultColWidth="9" defaultRowHeight="15" x14ac:dyDescent="0.35"/>
  <cols>
    <col min="1" max="1" width="3.8984375" style="95" customWidth="1"/>
    <col min="2" max="2" width="8.8984375" style="95" customWidth="1"/>
    <col min="3" max="3" width="56.69921875" style="95" customWidth="1"/>
    <col min="4" max="4" width="48.8984375" style="95" customWidth="1"/>
    <col min="5" max="5" width="39.5" style="95" customWidth="1"/>
    <col min="6" max="6" width="15.59765625" style="95" customWidth="1"/>
    <col min="7" max="7" width="14.8984375" style="95" customWidth="1"/>
    <col min="8" max="8" width="22.8984375" style="95" customWidth="1"/>
    <col min="9" max="9" width="13" style="95" customWidth="1"/>
    <col min="10" max="10" width="19.19921875" style="95" customWidth="1"/>
    <col min="11" max="11" width="14.19921875" style="95" customWidth="1"/>
    <col min="12" max="12" width="15.3984375" style="95" customWidth="1"/>
    <col min="13" max="13" width="18.3984375" style="95" customWidth="1"/>
    <col min="14" max="14" width="16.5" style="95" bestFit="1" customWidth="1"/>
    <col min="15" max="15" width="33.5" style="95" customWidth="1"/>
    <col min="16" max="16" width="4" style="95" customWidth="1"/>
    <col min="17" max="17" width="61.59765625" style="95" customWidth="1"/>
    <col min="18" max="34" width="15.8984375" style="95" customWidth="1"/>
    <col min="35" max="16384" width="9" style="95"/>
  </cols>
  <sheetData>
    <row r="2" spans="2:35" s="83" customFormat="1" x14ac:dyDescent="0.35">
      <c r="B2" s="381"/>
      <c r="C2" s="527" t="s">
        <v>820</v>
      </c>
      <c r="D2" s="527"/>
      <c r="E2" s="527"/>
      <c r="F2" s="527"/>
      <c r="G2" s="527"/>
      <c r="H2" s="527"/>
      <c r="I2" s="527"/>
      <c r="J2" s="527"/>
      <c r="K2" s="527"/>
      <c r="L2" s="527"/>
      <c r="M2" s="527"/>
      <c r="N2" s="527"/>
      <c r="O2" s="198"/>
      <c r="P2" s="381"/>
      <c r="Q2" s="381"/>
      <c r="R2" s="381"/>
      <c r="S2" s="381"/>
      <c r="T2" s="381"/>
      <c r="U2" s="381"/>
      <c r="V2" s="381"/>
      <c r="W2" s="381"/>
      <c r="X2" s="381"/>
      <c r="Y2" s="381"/>
      <c r="Z2" s="381"/>
      <c r="AA2" s="381"/>
      <c r="AB2" s="381"/>
      <c r="AC2" s="381"/>
      <c r="AD2" s="381"/>
      <c r="AE2" s="381"/>
      <c r="AF2" s="381"/>
      <c r="AG2" s="381"/>
      <c r="AH2" s="381"/>
      <c r="AI2" s="381"/>
    </row>
    <row r="3" spans="2:35" ht="21" customHeight="1" x14ac:dyDescent="0.35">
      <c r="C3" s="597" t="s">
        <v>35</v>
      </c>
      <c r="D3" s="597"/>
      <c r="E3" s="597"/>
      <c r="F3" s="597"/>
      <c r="G3" s="597"/>
      <c r="H3" s="597"/>
      <c r="I3" s="597"/>
      <c r="J3" s="597"/>
      <c r="K3" s="597"/>
      <c r="L3" s="597"/>
      <c r="M3" s="597"/>
      <c r="N3" s="597"/>
      <c r="O3" s="211"/>
    </row>
    <row r="4" spans="2:35" s="83" customFormat="1" ht="15.75" customHeight="1" x14ac:dyDescent="0.35">
      <c r="B4" s="381"/>
      <c r="C4" s="598" t="s">
        <v>821</v>
      </c>
      <c r="D4" s="598"/>
      <c r="E4" s="598"/>
      <c r="F4" s="598"/>
      <c r="G4" s="598"/>
      <c r="H4" s="598"/>
      <c r="I4" s="598"/>
      <c r="J4" s="598"/>
      <c r="K4" s="598"/>
      <c r="L4" s="598"/>
      <c r="M4" s="598"/>
      <c r="N4" s="598"/>
      <c r="O4" s="208"/>
      <c r="P4" s="381"/>
      <c r="Q4" s="381"/>
      <c r="R4" s="381"/>
      <c r="S4" s="381"/>
      <c r="T4" s="381"/>
      <c r="U4" s="381"/>
      <c r="V4" s="381"/>
      <c r="W4" s="381"/>
      <c r="X4" s="381"/>
      <c r="Y4" s="381"/>
      <c r="Z4" s="381"/>
      <c r="AA4" s="381"/>
      <c r="AB4" s="381"/>
      <c r="AC4" s="381"/>
      <c r="AD4" s="381"/>
      <c r="AE4" s="381"/>
      <c r="AF4" s="381"/>
      <c r="AG4" s="381"/>
      <c r="AH4" s="381"/>
      <c r="AI4" s="381"/>
    </row>
    <row r="5" spans="2:35" s="83" customFormat="1" ht="15.75" customHeight="1" x14ac:dyDescent="0.35">
      <c r="B5" s="381"/>
      <c r="C5" s="598" t="s">
        <v>822</v>
      </c>
      <c r="D5" s="598"/>
      <c r="E5" s="598"/>
      <c r="F5" s="598"/>
      <c r="G5" s="598"/>
      <c r="H5" s="598"/>
      <c r="I5" s="598"/>
      <c r="J5" s="598"/>
      <c r="K5" s="598"/>
      <c r="L5" s="598"/>
      <c r="M5" s="598"/>
      <c r="N5" s="598"/>
      <c r="O5" s="208"/>
      <c r="P5" s="381"/>
      <c r="Q5" s="381"/>
      <c r="R5" s="381"/>
      <c r="S5" s="381"/>
      <c r="T5" s="381"/>
      <c r="U5" s="381"/>
      <c r="V5" s="381"/>
      <c r="W5" s="381"/>
      <c r="X5" s="381"/>
      <c r="Y5" s="381"/>
      <c r="Z5" s="381"/>
      <c r="AA5" s="381"/>
      <c r="AB5" s="381"/>
      <c r="AC5" s="381"/>
      <c r="AD5" s="381"/>
      <c r="AE5" s="381"/>
      <c r="AF5" s="381"/>
      <c r="AG5" s="381"/>
      <c r="AH5" s="381"/>
      <c r="AI5" s="381"/>
    </row>
    <row r="6" spans="2:35" s="83" customFormat="1" ht="15.75" customHeight="1" x14ac:dyDescent="0.35">
      <c r="B6" s="381"/>
      <c r="C6" s="598" t="s">
        <v>823</v>
      </c>
      <c r="D6" s="598"/>
      <c r="E6" s="598"/>
      <c r="F6" s="598"/>
      <c r="G6" s="598"/>
      <c r="H6" s="598"/>
      <c r="I6" s="598"/>
      <c r="J6" s="598"/>
      <c r="K6" s="598"/>
      <c r="L6" s="598"/>
      <c r="M6" s="598"/>
      <c r="N6" s="598"/>
      <c r="O6" s="208"/>
      <c r="P6" s="381"/>
      <c r="Q6" s="381"/>
      <c r="R6" s="381"/>
      <c r="S6" s="381"/>
      <c r="T6" s="381"/>
      <c r="U6" s="381"/>
      <c r="V6" s="381"/>
      <c r="W6" s="381"/>
      <c r="X6" s="381"/>
      <c r="Y6" s="381"/>
      <c r="Z6" s="381"/>
      <c r="AA6" s="381"/>
      <c r="AB6" s="381"/>
      <c r="AC6" s="381"/>
      <c r="AD6" s="381"/>
      <c r="AE6" s="381"/>
      <c r="AF6" s="381"/>
      <c r="AG6" s="381"/>
      <c r="AH6" s="381"/>
      <c r="AI6" s="381"/>
    </row>
    <row r="7" spans="2:35" s="83" customFormat="1" ht="15.75" customHeight="1" x14ac:dyDescent="0.35">
      <c r="B7" s="381"/>
      <c r="C7" s="598" t="s">
        <v>824</v>
      </c>
      <c r="D7" s="598"/>
      <c r="E7" s="598"/>
      <c r="F7" s="598"/>
      <c r="G7" s="598"/>
      <c r="H7" s="598"/>
      <c r="I7" s="598"/>
      <c r="J7" s="598"/>
      <c r="K7" s="598"/>
      <c r="L7" s="598"/>
      <c r="M7" s="598"/>
      <c r="N7" s="598"/>
      <c r="O7" s="208"/>
      <c r="P7" s="381"/>
      <c r="Q7" s="381"/>
      <c r="R7" s="381"/>
      <c r="S7" s="381"/>
      <c r="T7" s="381"/>
      <c r="U7" s="381"/>
      <c r="V7" s="381"/>
      <c r="W7" s="381"/>
      <c r="X7" s="381"/>
      <c r="Y7" s="381"/>
      <c r="Z7" s="381"/>
      <c r="AA7" s="381"/>
      <c r="AB7" s="381"/>
      <c r="AC7" s="381"/>
      <c r="AD7" s="381"/>
      <c r="AE7" s="381"/>
      <c r="AF7" s="381"/>
      <c r="AG7" s="381"/>
      <c r="AH7" s="381"/>
      <c r="AI7" s="381"/>
    </row>
    <row r="8" spans="2:35" s="83" customFormat="1" ht="15.75" customHeight="1" x14ac:dyDescent="0.35">
      <c r="B8" s="381"/>
      <c r="C8" s="598" t="s">
        <v>825</v>
      </c>
      <c r="D8" s="598"/>
      <c r="E8" s="598"/>
      <c r="F8" s="598"/>
      <c r="G8" s="598"/>
      <c r="H8" s="598"/>
      <c r="I8" s="598"/>
      <c r="J8" s="598"/>
      <c r="K8" s="598"/>
      <c r="L8" s="598"/>
      <c r="M8" s="598"/>
      <c r="N8" s="598"/>
      <c r="O8" s="208"/>
      <c r="P8" s="381"/>
      <c r="Q8" s="381"/>
      <c r="R8" s="381"/>
      <c r="S8" s="381"/>
      <c r="T8" s="381"/>
      <c r="U8" s="381"/>
      <c r="V8" s="381"/>
      <c r="W8" s="381"/>
      <c r="X8" s="381"/>
      <c r="Y8" s="381"/>
      <c r="Z8" s="381"/>
      <c r="AA8" s="381"/>
      <c r="AB8" s="381"/>
      <c r="AC8" s="381"/>
      <c r="AD8" s="381"/>
      <c r="AE8" s="381"/>
      <c r="AF8" s="381"/>
      <c r="AG8" s="381"/>
      <c r="AH8" s="381"/>
      <c r="AI8" s="381"/>
    </row>
    <row r="9" spans="2:35" s="83" customFormat="1" ht="16.2" x14ac:dyDescent="0.35">
      <c r="B9" s="381"/>
      <c r="C9" s="532" t="s">
        <v>463</v>
      </c>
      <c r="D9" s="532"/>
      <c r="E9" s="532"/>
      <c r="F9" s="532"/>
      <c r="G9" s="532"/>
      <c r="H9" s="532"/>
      <c r="I9" s="532"/>
      <c r="J9" s="532"/>
      <c r="K9" s="532"/>
      <c r="L9" s="532"/>
      <c r="M9" s="532"/>
      <c r="N9" s="532"/>
      <c r="O9" s="204"/>
      <c r="P9" s="381"/>
      <c r="Q9" s="381"/>
      <c r="R9" s="381"/>
      <c r="S9" s="381"/>
      <c r="T9" s="381"/>
      <c r="U9" s="381"/>
      <c r="V9" s="381"/>
      <c r="W9" s="381"/>
      <c r="X9" s="381"/>
      <c r="Y9" s="381"/>
      <c r="Z9" s="381"/>
      <c r="AA9" s="381"/>
      <c r="AB9" s="381"/>
      <c r="AC9" s="381"/>
      <c r="AD9" s="381"/>
      <c r="AE9" s="381"/>
      <c r="AF9" s="381"/>
      <c r="AG9" s="381"/>
      <c r="AH9" s="381"/>
      <c r="AI9" s="381"/>
    </row>
    <row r="10" spans="2:35" x14ac:dyDescent="0.35">
      <c r="C10" s="599"/>
      <c r="D10" s="599"/>
      <c r="E10" s="599"/>
      <c r="F10" s="599"/>
      <c r="G10" s="599"/>
      <c r="H10" s="599"/>
      <c r="I10" s="599"/>
      <c r="J10" s="599"/>
      <c r="K10" s="599"/>
      <c r="L10" s="599"/>
      <c r="M10" s="599"/>
      <c r="N10" s="599"/>
    </row>
    <row r="11" spans="2:35" ht="24" x14ac:dyDescent="0.35">
      <c r="C11" s="576" t="s">
        <v>826</v>
      </c>
      <c r="D11" s="576"/>
      <c r="E11" s="576"/>
      <c r="F11" s="576"/>
      <c r="G11" s="576"/>
      <c r="H11" s="576"/>
      <c r="I11" s="576"/>
      <c r="J11" s="576"/>
      <c r="K11" s="576"/>
      <c r="L11" s="576"/>
      <c r="M11" s="576"/>
      <c r="N11" s="576"/>
      <c r="O11" s="202"/>
    </row>
    <row r="12" spans="2:35" s="83" customFormat="1" ht="14.25" customHeight="1" x14ac:dyDescent="0.35">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row>
    <row r="13" spans="2:35" s="83" customFormat="1" ht="15.75" customHeight="1" x14ac:dyDescent="0.35">
      <c r="B13" s="588" t="s">
        <v>827</v>
      </c>
      <c r="C13" s="588"/>
      <c r="D13" s="588"/>
      <c r="E13" s="588"/>
      <c r="F13" s="588"/>
      <c r="G13" s="588"/>
      <c r="H13" s="588"/>
      <c r="I13" s="588"/>
      <c r="J13" s="588"/>
      <c r="K13" s="588"/>
      <c r="L13" s="588"/>
      <c r="M13" s="588"/>
      <c r="N13" s="588"/>
      <c r="O13" s="206"/>
      <c r="P13" s="381"/>
      <c r="Q13" s="381"/>
      <c r="R13" s="381"/>
      <c r="S13" s="381"/>
      <c r="T13" s="381"/>
      <c r="U13" s="381"/>
      <c r="V13" s="381"/>
      <c r="W13" s="381"/>
      <c r="X13" s="381"/>
      <c r="Y13" s="381"/>
      <c r="Z13" s="381"/>
      <c r="AA13" s="381"/>
      <c r="AB13" s="381"/>
      <c r="AC13" s="381"/>
      <c r="AD13" s="381"/>
      <c r="AE13" s="381"/>
      <c r="AF13" s="381"/>
      <c r="AG13" s="381"/>
      <c r="AH13" s="381"/>
      <c r="AI13" s="381"/>
    </row>
    <row r="14" spans="2:35" s="195" customFormat="1" ht="45" x14ac:dyDescent="0.35">
      <c r="B14" s="385" t="s">
        <v>497</v>
      </c>
      <c r="C14" s="385" t="s">
        <v>828</v>
      </c>
      <c r="D14" s="385" t="s">
        <v>719</v>
      </c>
      <c r="E14" s="385" t="s">
        <v>718</v>
      </c>
      <c r="F14" s="385" t="s">
        <v>829</v>
      </c>
      <c r="G14" s="385" t="s">
        <v>830</v>
      </c>
      <c r="H14" s="385" t="s">
        <v>831</v>
      </c>
      <c r="I14" s="385" t="s">
        <v>832</v>
      </c>
      <c r="J14" s="385" t="s">
        <v>720</v>
      </c>
      <c r="K14" s="385" t="s">
        <v>833</v>
      </c>
      <c r="L14" s="385" t="s">
        <v>834</v>
      </c>
      <c r="M14" s="385" t="s">
        <v>835</v>
      </c>
      <c r="N14" s="385" t="s">
        <v>836</v>
      </c>
      <c r="O14" s="385" t="s">
        <v>837</v>
      </c>
      <c r="P14" s="385"/>
      <c r="Q14" s="385"/>
      <c r="R14" s="385"/>
      <c r="S14" s="385"/>
      <c r="T14" s="385"/>
      <c r="U14" s="385"/>
      <c r="V14" s="385"/>
      <c r="W14" s="385"/>
      <c r="X14" s="385"/>
      <c r="Y14" s="385"/>
      <c r="Z14" s="385"/>
      <c r="AA14" s="385"/>
      <c r="AB14" s="385"/>
      <c r="AC14" s="385"/>
      <c r="AD14" s="385"/>
      <c r="AE14" s="385"/>
      <c r="AF14" s="385"/>
      <c r="AG14" s="385"/>
      <c r="AH14" s="385"/>
      <c r="AI14" s="385"/>
    </row>
    <row r="15" spans="2:35" customFormat="1" ht="16.2" x14ac:dyDescent="0.35">
      <c r="B15" s="289" t="s">
        <v>504</v>
      </c>
      <c r="C15" t="s">
        <v>1209</v>
      </c>
      <c r="D15" t="s">
        <v>483</v>
      </c>
      <c r="E15" t="s">
        <v>790</v>
      </c>
      <c r="F15" s="472"/>
      <c r="G15" s="11" t="s">
        <v>1224</v>
      </c>
      <c r="H15" s="11"/>
      <c r="I15" t="s">
        <v>109</v>
      </c>
      <c r="J15" s="461">
        <v>1559542.2</v>
      </c>
      <c r="K15" s="288" t="s">
        <v>838</v>
      </c>
      <c r="L15" s="288"/>
      <c r="M15" s="288"/>
      <c r="N15" s="288"/>
      <c r="O15" s="290" t="s">
        <v>626</v>
      </c>
    </row>
    <row r="16" spans="2:35" customFormat="1" ht="16.2" x14ac:dyDescent="0.35">
      <c r="B16" s="289" t="s">
        <v>504</v>
      </c>
      <c r="C16" t="s">
        <v>853</v>
      </c>
      <c r="D16" t="s">
        <v>473</v>
      </c>
      <c r="E16" t="s">
        <v>742</v>
      </c>
      <c r="F16" s="472"/>
      <c r="G16" s="11" t="s">
        <v>1224</v>
      </c>
      <c r="H16" s="11"/>
      <c r="I16" t="s">
        <v>109</v>
      </c>
      <c r="J16" s="461">
        <v>52571.786290396216</v>
      </c>
      <c r="K16" s="288" t="s">
        <v>838</v>
      </c>
      <c r="L16" s="289"/>
      <c r="O16" s="290" t="s">
        <v>626</v>
      </c>
      <c r="Q16" s="75" t="s">
        <v>1160</v>
      </c>
    </row>
    <row r="17" spans="2:17" customFormat="1" ht="16.2" x14ac:dyDescent="0.35">
      <c r="B17" s="289" t="s">
        <v>504</v>
      </c>
      <c r="C17" t="s">
        <v>853</v>
      </c>
      <c r="D17" t="s">
        <v>473</v>
      </c>
      <c r="E17" t="s">
        <v>743</v>
      </c>
      <c r="F17" s="472"/>
      <c r="G17" s="11" t="s">
        <v>1224</v>
      </c>
      <c r="H17" s="11"/>
      <c r="I17" t="s">
        <v>109</v>
      </c>
      <c r="J17" s="461">
        <v>8480.8769958424382</v>
      </c>
      <c r="K17" s="288" t="s">
        <v>838</v>
      </c>
      <c r="L17" s="289"/>
      <c r="O17" s="290" t="s">
        <v>626</v>
      </c>
      <c r="Q17" s="408"/>
    </row>
    <row r="18" spans="2:17" customFormat="1" ht="259.8" x14ac:dyDescent="0.35">
      <c r="B18" s="289" t="s">
        <v>504</v>
      </c>
      <c r="C18" t="s">
        <v>624</v>
      </c>
      <c r="D18" t="s">
        <v>1220</v>
      </c>
      <c r="E18" t="s">
        <v>794</v>
      </c>
      <c r="F18" s="472"/>
      <c r="G18" s="11" t="s">
        <v>1224</v>
      </c>
      <c r="H18" s="11"/>
      <c r="I18" t="s">
        <v>109</v>
      </c>
      <c r="J18" s="461">
        <v>51057.027040000001</v>
      </c>
      <c r="K18" s="288" t="s">
        <v>838</v>
      </c>
      <c r="L18" s="289"/>
      <c r="O18" s="290" t="s">
        <v>626</v>
      </c>
      <c r="Q18" s="445" t="s">
        <v>1158</v>
      </c>
    </row>
    <row r="19" spans="2:17" customFormat="1" ht="16.2" x14ac:dyDescent="0.35">
      <c r="B19" s="289" t="s">
        <v>504</v>
      </c>
      <c r="C19" t="s">
        <v>624</v>
      </c>
      <c r="D19" t="s">
        <v>481</v>
      </c>
      <c r="E19" t="s">
        <v>770</v>
      </c>
      <c r="F19" s="472"/>
      <c r="G19" s="11" t="s">
        <v>1224</v>
      </c>
      <c r="H19" s="11"/>
      <c r="I19" t="s">
        <v>109</v>
      </c>
      <c r="J19" s="461">
        <v>59779.44</v>
      </c>
      <c r="K19" s="288" t="s">
        <v>838</v>
      </c>
      <c r="L19" s="289"/>
      <c r="O19" s="290" t="s">
        <v>626</v>
      </c>
      <c r="Q19" s="408"/>
    </row>
    <row r="20" spans="2:17" customFormat="1" ht="16.2" x14ac:dyDescent="0.35">
      <c r="B20" s="289" t="s">
        <v>504</v>
      </c>
      <c r="C20" t="s">
        <v>624</v>
      </c>
      <c r="D20" t="s">
        <v>485</v>
      </c>
      <c r="E20" t="s">
        <v>800</v>
      </c>
      <c r="F20" s="472"/>
      <c r="G20" s="11" t="s">
        <v>1224</v>
      </c>
      <c r="H20" s="11"/>
      <c r="I20" t="s">
        <v>109</v>
      </c>
      <c r="J20" s="461">
        <v>399371.94</v>
      </c>
      <c r="K20" s="288" t="s">
        <v>838</v>
      </c>
      <c r="L20" s="289"/>
      <c r="O20" s="290" t="s">
        <v>626</v>
      </c>
      <c r="Q20" s="408"/>
    </row>
    <row r="21" spans="2:17" customFormat="1" ht="16.2" x14ac:dyDescent="0.35">
      <c r="B21" s="289" t="s">
        <v>504</v>
      </c>
      <c r="C21" t="s">
        <v>624</v>
      </c>
      <c r="D21" t="s">
        <v>471</v>
      </c>
      <c r="E21" t="s">
        <v>771</v>
      </c>
      <c r="F21" s="472"/>
      <c r="G21" s="11" t="s">
        <v>1224</v>
      </c>
      <c r="H21" s="11"/>
      <c r="I21" t="s">
        <v>109</v>
      </c>
      <c r="J21" s="461">
        <v>534.81999999999903</v>
      </c>
      <c r="K21" s="288" t="s">
        <v>838</v>
      </c>
      <c r="L21" s="289"/>
      <c r="O21" s="290" t="s">
        <v>626</v>
      </c>
      <c r="Q21" s="408"/>
    </row>
    <row r="22" spans="2:17" customFormat="1" ht="16.2" x14ac:dyDescent="0.35">
      <c r="B22" s="289" t="s">
        <v>504</v>
      </c>
      <c r="C22" t="s">
        <v>624</v>
      </c>
      <c r="D22" t="s">
        <v>471</v>
      </c>
      <c r="E22" t="s">
        <v>787</v>
      </c>
      <c r="F22" s="472"/>
      <c r="G22" s="11" t="s">
        <v>1224</v>
      </c>
      <c r="H22" s="11"/>
      <c r="I22" t="s">
        <v>109</v>
      </c>
      <c r="J22" s="461">
        <v>62823.42173984502</v>
      </c>
      <c r="K22" s="288" t="s">
        <v>838</v>
      </c>
      <c r="L22" s="289"/>
      <c r="O22" s="290" t="s">
        <v>626</v>
      </c>
      <c r="Q22" s="446" t="s">
        <v>1159</v>
      </c>
    </row>
    <row r="23" spans="2:17" customFormat="1" ht="16.2" x14ac:dyDescent="0.35">
      <c r="B23" s="289" t="s">
        <v>504</v>
      </c>
      <c r="C23" t="s">
        <v>624</v>
      </c>
      <c r="D23" t="s">
        <v>471</v>
      </c>
      <c r="E23" t="s">
        <v>792</v>
      </c>
      <c r="F23" s="472"/>
      <c r="G23" s="11" t="s">
        <v>1224</v>
      </c>
      <c r="H23" s="11"/>
      <c r="I23" t="s">
        <v>109</v>
      </c>
      <c r="J23" s="461">
        <v>353715.76</v>
      </c>
      <c r="K23" s="288" t="s">
        <v>838</v>
      </c>
      <c r="L23" s="289"/>
      <c r="O23" s="290" t="s">
        <v>626</v>
      </c>
    </row>
    <row r="24" spans="2:17" customFormat="1" ht="16.2" x14ac:dyDescent="0.35">
      <c r="B24" s="289" t="s">
        <v>504</v>
      </c>
      <c r="C24" t="s">
        <v>624</v>
      </c>
      <c r="D24" t="s">
        <v>482</v>
      </c>
      <c r="E24" t="s">
        <v>766</v>
      </c>
      <c r="F24" s="472"/>
      <c r="G24" s="11" t="s">
        <v>1224</v>
      </c>
      <c r="H24" s="11"/>
      <c r="I24" t="s">
        <v>109</v>
      </c>
      <c r="J24" s="461">
        <v>199823.73583963866</v>
      </c>
      <c r="K24" s="288" t="s">
        <v>838</v>
      </c>
      <c r="L24" s="289"/>
      <c r="O24" s="290" t="s">
        <v>626</v>
      </c>
    </row>
    <row r="25" spans="2:17" customFormat="1" ht="16.2" x14ac:dyDescent="0.35">
      <c r="B25" s="289" t="s">
        <v>504</v>
      </c>
      <c r="C25" t="s">
        <v>624</v>
      </c>
      <c r="D25" t="s">
        <v>482</v>
      </c>
      <c r="E25" t="s">
        <v>768</v>
      </c>
      <c r="F25" s="472"/>
      <c r="G25" s="11" t="s">
        <v>1224</v>
      </c>
      <c r="H25" s="11"/>
      <c r="I25" t="s">
        <v>109</v>
      </c>
      <c r="J25" s="461">
        <v>819759.59739224124</v>
      </c>
      <c r="K25" s="288" t="s">
        <v>838</v>
      </c>
      <c r="L25" s="289"/>
      <c r="O25" s="290" t="s">
        <v>626</v>
      </c>
    </row>
    <row r="26" spans="2:17" customFormat="1" ht="16.2" x14ac:dyDescent="0.35">
      <c r="B26" s="289" t="s">
        <v>504</v>
      </c>
      <c r="C26" t="s">
        <v>624</v>
      </c>
      <c r="D26" t="s">
        <v>473</v>
      </c>
      <c r="E26" t="s">
        <v>723</v>
      </c>
      <c r="F26" s="472"/>
      <c r="G26" s="11" t="s">
        <v>1224</v>
      </c>
      <c r="H26" s="11"/>
      <c r="I26" t="s">
        <v>109</v>
      </c>
      <c r="J26" s="461">
        <v>79321.015388455009</v>
      </c>
      <c r="K26" s="288" t="s">
        <v>838</v>
      </c>
      <c r="L26" s="289"/>
      <c r="O26" s="290" t="s">
        <v>626</v>
      </c>
    </row>
    <row r="27" spans="2:17" customFormat="1" ht="16.2" x14ac:dyDescent="0.35">
      <c r="B27" s="289" t="s">
        <v>504</v>
      </c>
      <c r="C27" t="s">
        <v>624</v>
      </c>
      <c r="D27" t="s">
        <v>473</v>
      </c>
      <c r="E27" t="s">
        <v>726</v>
      </c>
      <c r="F27" s="472"/>
      <c r="G27" s="11" t="s">
        <v>1224</v>
      </c>
      <c r="H27" s="11"/>
      <c r="I27" t="s">
        <v>109</v>
      </c>
      <c r="J27" s="461">
        <v>79321.015997175535</v>
      </c>
      <c r="K27" s="288" t="s">
        <v>838</v>
      </c>
      <c r="L27" s="289"/>
      <c r="O27" s="290" t="s">
        <v>626</v>
      </c>
    </row>
    <row r="28" spans="2:17" customFormat="1" ht="16.2" x14ac:dyDescent="0.35">
      <c r="B28" s="289" t="s">
        <v>504</v>
      </c>
      <c r="C28" t="s">
        <v>624</v>
      </c>
      <c r="D28" t="s">
        <v>473</v>
      </c>
      <c r="E28" t="s">
        <v>742</v>
      </c>
      <c r="F28" s="472"/>
      <c r="G28" s="11" t="s">
        <v>1224</v>
      </c>
      <c r="H28" s="11"/>
      <c r="I28" t="s">
        <v>109</v>
      </c>
      <c r="J28" s="461">
        <v>363196.60478819569</v>
      </c>
      <c r="K28" s="288" t="s">
        <v>838</v>
      </c>
      <c r="L28" s="289"/>
      <c r="O28" s="290" t="s">
        <v>626</v>
      </c>
    </row>
    <row r="29" spans="2:17" customFormat="1" ht="16.2" x14ac:dyDescent="0.35">
      <c r="B29" s="289" t="s">
        <v>504</v>
      </c>
      <c r="C29" t="s">
        <v>624</v>
      </c>
      <c r="D29" t="s">
        <v>473</v>
      </c>
      <c r="E29" t="s">
        <v>743</v>
      </c>
      <c r="F29" s="472"/>
      <c r="G29" s="11" t="s">
        <v>1224</v>
      </c>
      <c r="H29" s="11"/>
      <c r="I29" t="s">
        <v>109</v>
      </c>
      <c r="J29" s="461">
        <v>1670272.4833971476</v>
      </c>
      <c r="K29" s="288" t="s">
        <v>838</v>
      </c>
      <c r="L29" s="289"/>
      <c r="O29" s="290" t="s">
        <v>626</v>
      </c>
    </row>
    <row r="30" spans="2:17" customFormat="1" ht="16.2" x14ac:dyDescent="0.35">
      <c r="B30" s="289" t="s">
        <v>504</v>
      </c>
      <c r="C30" t="s">
        <v>624</v>
      </c>
      <c r="D30" t="s">
        <v>483</v>
      </c>
      <c r="E30" t="s">
        <v>790</v>
      </c>
      <c r="F30" s="472"/>
      <c r="G30" s="11" t="s">
        <v>1224</v>
      </c>
      <c r="H30" s="11"/>
      <c r="I30" t="s">
        <v>109</v>
      </c>
      <c r="J30" s="461">
        <v>220193.54999999996</v>
      </c>
      <c r="K30" s="288" t="s">
        <v>838</v>
      </c>
      <c r="L30" s="289"/>
      <c r="O30" s="290" t="s">
        <v>626</v>
      </c>
    </row>
    <row r="31" spans="2:17" customFormat="1" ht="16.2" x14ac:dyDescent="0.35">
      <c r="B31" s="289" t="s">
        <v>504</v>
      </c>
      <c r="C31" t="s">
        <v>509</v>
      </c>
      <c r="D31" t="s">
        <v>481</v>
      </c>
      <c r="E31" t="s">
        <v>770</v>
      </c>
      <c r="F31" s="472"/>
      <c r="G31" s="11" t="s">
        <v>1224</v>
      </c>
      <c r="H31" s="11"/>
      <c r="I31" t="s">
        <v>109</v>
      </c>
      <c r="J31" s="461">
        <v>8369.34</v>
      </c>
      <c r="K31" s="288" t="s">
        <v>838</v>
      </c>
      <c r="L31" s="289"/>
      <c r="O31" s="290" t="s">
        <v>626</v>
      </c>
    </row>
    <row r="32" spans="2:17" customFormat="1" ht="16.2" x14ac:dyDescent="0.35">
      <c r="B32" s="289" t="s">
        <v>504</v>
      </c>
      <c r="C32" t="s">
        <v>509</v>
      </c>
      <c r="D32" t="s">
        <v>481</v>
      </c>
      <c r="E32" t="s">
        <v>774</v>
      </c>
      <c r="F32" s="472"/>
      <c r="G32" s="11" t="s">
        <v>1224</v>
      </c>
      <c r="H32" s="11"/>
      <c r="I32" t="s">
        <v>109</v>
      </c>
      <c r="J32" s="461">
        <v>250</v>
      </c>
      <c r="K32" s="288" t="s">
        <v>838</v>
      </c>
      <c r="L32" s="289"/>
      <c r="O32" s="290" t="s">
        <v>626</v>
      </c>
    </row>
    <row r="33" spans="2:15" customFormat="1" ht="16.2" x14ac:dyDescent="0.35">
      <c r="B33" s="289" t="s">
        <v>504</v>
      </c>
      <c r="C33" t="s">
        <v>509</v>
      </c>
      <c r="D33" t="s">
        <v>471</v>
      </c>
      <c r="E33" t="s">
        <v>787</v>
      </c>
      <c r="F33" s="472"/>
      <c r="G33" s="11" t="s">
        <v>1224</v>
      </c>
      <c r="H33" s="11"/>
      <c r="I33" t="s">
        <v>109</v>
      </c>
      <c r="J33" s="461">
        <v>34280.396508379039</v>
      </c>
      <c r="K33" s="288" t="s">
        <v>838</v>
      </c>
      <c r="L33" s="289"/>
      <c r="O33" t="s">
        <v>626</v>
      </c>
    </row>
    <row r="34" spans="2:15" customFormat="1" ht="16.2" x14ac:dyDescent="0.35">
      <c r="B34" s="289" t="s">
        <v>504</v>
      </c>
      <c r="C34" t="s">
        <v>509</v>
      </c>
      <c r="D34" t="s">
        <v>473</v>
      </c>
      <c r="E34" t="s">
        <v>723</v>
      </c>
      <c r="F34" s="472"/>
      <c r="G34" s="11" t="s">
        <v>1224</v>
      </c>
      <c r="H34" s="11"/>
      <c r="I34" t="s">
        <v>109</v>
      </c>
      <c r="J34" s="461">
        <v>14383.520717803249</v>
      </c>
      <c r="K34" s="288" t="s">
        <v>838</v>
      </c>
      <c r="L34" s="289"/>
      <c r="O34" t="s">
        <v>626</v>
      </c>
    </row>
    <row r="35" spans="2:15" customFormat="1" ht="16.2" x14ac:dyDescent="0.35">
      <c r="B35" s="289" t="s">
        <v>504</v>
      </c>
      <c r="C35" t="s">
        <v>509</v>
      </c>
      <c r="D35" t="s">
        <v>473</v>
      </c>
      <c r="E35" t="s">
        <v>726</v>
      </c>
      <c r="F35" s="472"/>
      <c r="G35" s="11" t="s">
        <v>1224</v>
      </c>
      <c r="H35" s="11"/>
      <c r="I35" t="s">
        <v>109</v>
      </c>
      <c r="J35" s="461">
        <v>14383.52254396484</v>
      </c>
      <c r="K35" s="288" t="s">
        <v>838</v>
      </c>
      <c r="L35" s="289"/>
      <c r="O35" t="s">
        <v>626</v>
      </c>
    </row>
    <row r="36" spans="2:15" customFormat="1" ht="16.2" x14ac:dyDescent="0.35">
      <c r="B36" s="289" t="s">
        <v>504</v>
      </c>
      <c r="C36" t="s">
        <v>509</v>
      </c>
      <c r="D36" t="s">
        <v>473</v>
      </c>
      <c r="E36" t="s">
        <v>742</v>
      </c>
      <c r="F36" s="472"/>
      <c r="G36" s="11" t="s">
        <v>1224</v>
      </c>
      <c r="H36" s="11"/>
      <c r="I36" t="s">
        <v>109</v>
      </c>
      <c r="J36" s="461">
        <v>1521.8013257933151</v>
      </c>
      <c r="K36" s="288" t="s">
        <v>838</v>
      </c>
      <c r="L36" s="289"/>
      <c r="O36" t="s">
        <v>626</v>
      </c>
    </row>
    <row r="37" spans="2:15" customFormat="1" ht="16.2" x14ac:dyDescent="0.35">
      <c r="B37" s="289" t="s">
        <v>504</v>
      </c>
      <c r="C37" t="s">
        <v>509</v>
      </c>
      <c r="D37" t="s">
        <v>473</v>
      </c>
      <c r="E37" t="s">
        <v>743</v>
      </c>
      <c r="F37" s="472"/>
      <c r="G37" s="11" t="s">
        <v>1224</v>
      </c>
      <c r="H37" s="11"/>
      <c r="I37" t="s">
        <v>109</v>
      </c>
      <c r="J37" s="461">
        <v>607389.52939815808</v>
      </c>
      <c r="K37" s="288" t="s">
        <v>838</v>
      </c>
      <c r="L37" s="289"/>
      <c r="O37" t="s">
        <v>626</v>
      </c>
    </row>
    <row r="38" spans="2:15" customFormat="1" ht="16.2" x14ac:dyDescent="0.35">
      <c r="B38" s="289" t="s">
        <v>504</v>
      </c>
      <c r="C38" t="s">
        <v>601</v>
      </c>
      <c r="D38" t="s">
        <v>481</v>
      </c>
      <c r="E38" t="s">
        <v>770</v>
      </c>
      <c r="F38" s="472"/>
      <c r="G38" s="11" t="s">
        <v>1224</v>
      </c>
      <c r="H38" s="11"/>
      <c r="I38" t="s">
        <v>109</v>
      </c>
      <c r="J38" s="461">
        <v>220271.04</v>
      </c>
      <c r="K38" s="288" t="s">
        <v>838</v>
      </c>
      <c r="L38" s="289"/>
      <c r="O38" t="s">
        <v>626</v>
      </c>
    </row>
    <row r="39" spans="2:15" customFormat="1" ht="16.2" x14ac:dyDescent="0.35">
      <c r="B39" s="289" t="s">
        <v>504</v>
      </c>
      <c r="C39" t="s">
        <v>601</v>
      </c>
      <c r="D39" t="s">
        <v>471</v>
      </c>
      <c r="E39" t="s">
        <v>787</v>
      </c>
      <c r="F39" s="472"/>
      <c r="G39" s="11" t="s">
        <v>1224</v>
      </c>
      <c r="H39" s="11"/>
      <c r="I39" t="s">
        <v>109</v>
      </c>
      <c r="J39" s="461">
        <v>7981.7875687093301</v>
      </c>
      <c r="K39" s="288" t="s">
        <v>838</v>
      </c>
      <c r="L39" s="289"/>
      <c r="O39" t="s">
        <v>626</v>
      </c>
    </row>
    <row r="40" spans="2:15" customFormat="1" ht="16.2" x14ac:dyDescent="0.35">
      <c r="B40" s="289" t="s">
        <v>504</v>
      </c>
      <c r="C40" t="s">
        <v>601</v>
      </c>
      <c r="D40" t="s">
        <v>473</v>
      </c>
      <c r="E40" t="s">
        <v>723</v>
      </c>
      <c r="F40" s="472"/>
      <c r="G40" s="11" t="s">
        <v>1224</v>
      </c>
      <c r="H40" s="11"/>
      <c r="I40" t="s">
        <v>109</v>
      </c>
      <c r="J40" s="461">
        <v>3177.7914401719027</v>
      </c>
      <c r="K40" s="288" t="s">
        <v>838</v>
      </c>
      <c r="L40" s="289"/>
      <c r="O40" t="s">
        <v>626</v>
      </c>
    </row>
    <row r="41" spans="2:15" customFormat="1" ht="16.2" x14ac:dyDescent="0.35">
      <c r="B41" s="289" t="s">
        <v>504</v>
      </c>
      <c r="C41" t="s">
        <v>601</v>
      </c>
      <c r="D41" t="s">
        <v>473</v>
      </c>
      <c r="E41" t="s">
        <v>726</v>
      </c>
      <c r="F41" s="472"/>
      <c r="G41" s="11" t="s">
        <v>1224</v>
      </c>
      <c r="H41" s="11"/>
      <c r="I41" t="s">
        <v>109</v>
      </c>
      <c r="J41" s="461">
        <v>4778.7830459157894</v>
      </c>
      <c r="K41" s="288" t="s">
        <v>838</v>
      </c>
      <c r="L41" s="289"/>
      <c r="O41" t="s">
        <v>626</v>
      </c>
    </row>
    <row r="42" spans="2:15" customFormat="1" ht="16.2" x14ac:dyDescent="0.35">
      <c r="B42" s="289" t="s">
        <v>504</v>
      </c>
      <c r="C42" t="s">
        <v>601</v>
      </c>
      <c r="D42" t="s">
        <v>473</v>
      </c>
      <c r="E42" t="s">
        <v>742</v>
      </c>
      <c r="F42" s="472"/>
      <c r="G42" s="11" t="s">
        <v>1224</v>
      </c>
      <c r="H42" s="11"/>
      <c r="I42" t="s">
        <v>109</v>
      </c>
      <c r="J42" s="461">
        <v>1521.8013257933151</v>
      </c>
      <c r="K42" s="288" t="s">
        <v>838</v>
      </c>
      <c r="L42" s="289"/>
      <c r="O42" t="s">
        <v>626</v>
      </c>
    </row>
    <row r="43" spans="2:15" customFormat="1" ht="16.2" x14ac:dyDescent="0.35">
      <c r="B43" s="289" t="s">
        <v>504</v>
      </c>
      <c r="C43" t="s">
        <v>506</v>
      </c>
      <c r="D43" t="s">
        <v>1220</v>
      </c>
      <c r="E43" t="s">
        <v>794</v>
      </c>
      <c r="F43" s="472"/>
      <c r="G43" s="11" t="s">
        <v>1224</v>
      </c>
      <c r="H43" s="11"/>
      <c r="I43" t="s">
        <v>109</v>
      </c>
      <c r="J43" s="461">
        <v>113485.52132</v>
      </c>
      <c r="K43" s="288" t="s">
        <v>838</v>
      </c>
      <c r="L43" s="289"/>
      <c r="O43" t="s">
        <v>626</v>
      </c>
    </row>
    <row r="44" spans="2:15" customFormat="1" ht="16.2" x14ac:dyDescent="0.35">
      <c r="B44" s="289" t="s">
        <v>504</v>
      </c>
      <c r="C44" t="s">
        <v>506</v>
      </c>
      <c r="D44" t="s">
        <v>485</v>
      </c>
      <c r="E44" t="s">
        <v>800</v>
      </c>
      <c r="F44" s="472"/>
      <c r="G44" s="11" t="s">
        <v>1224</v>
      </c>
      <c r="H44" s="11"/>
      <c r="I44" t="s">
        <v>109</v>
      </c>
      <c r="J44" s="461">
        <v>557113.43000000005</v>
      </c>
      <c r="K44" s="288" t="s">
        <v>838</v>
      </c>
      <c r="L44" s="289"/>
      <c r="O44" t="s">
        <v>626</v>
      </c>
    </row>
    <row r="45" spans="2:15" customFormat="1" ht="16.2" x14ac:dyDescent="0.35">
      <c r="B45" s="289" t="s">
        <v>504</v>
      </c>
      <c r="C45" t="s">
        <v>506</v>
      </c>
      <c r="D45" t="s">
        <v>471</v>
      </c>
      <c r="E45" t="s">
        <v>787</v>
      </c>
      <c r="F45" s="472"/>
      <c r="G45" s="11" t="s">
        <v>1224</v>
      </c>
      <c r="H45" s="11"/>
      <c r="I45" t="s">
        <v>109</v>
      </c>
      <c r="J45" s="461">
        <v>41450.899384583543</v>
      </c>
      <c r="K45" s="288" t="s">
        <v>838</v>
      </c>
      <c r="L45" s="289"/>
      <c r="O45" t="s">
        <v>626</v>
      </c>
    </row>
    <row r="46" spans="2:15" customFormat="1" ht="16.2" x14ac:dyDescent="0.35">
      <c r="B46" s="289" t="s">
        <v>504</v>
      </c>
      <c r="C46" t="s">
        <v>506</v>
      </c>
      <c r="D46" t="s">
        <v>471</v>
      </c>
      <c r="E46" t="s">
        <v>792</v>
      </c>
      <c r="F46" s="472"/>
      <c r="G46" s="11" t="s">
        <v>1224</v>
      </c>
      <c r="H46" s="11"/>
      <c r="I46" t="s">
        <v>109</v>
      </c>
      <c r="J46" s="461">
        <v>352133.67586672673</v>
      </c>
      <c r="K46" s="288" t="s">
        <v>838</v>
      </c>
      <c r="L46" s="289"/>
      <c r="O46" t="s">
        <v>626</v>
      </c>
    </row>
    <row r="47" spans="2:15" customFormat="1" ht="16.2" x14ac:dyDescent="0.35">
      <c r="B47" s="289" t="s">
        <v>504</v>
      </c>
      <c r="C47" t="s">
        <v>506</v>
      </c>
      <c r="D47" t="s">
        <v>479</v>
      </c>
      <c r="E47" t="s">
        <v>760</v>
      </c>
      <c r="F47" s="472"/>
      <c r="G47" s="11" t="s">
        <v>1224</v>
      </c>
      <c r="H47" s="11"/>
      <c r="I47" t="s">
        <v>109</v>
      </c>
      <c r="J47" s="461">
        <v>102720</v>
      </c>
      <c r="K47" s="288" t="s">
        <v>838</v>
      </c>
      <c r="L47" s="289"/>
      <c r="O47" t="s">
        <v>626</v>
      </c>
    </row>
    <row r="48" spans="2:15" customFormat="1" ht="16.2" x14ac:dyDescent="0.35">
      <c r="B48" s="289" t="s">
        <v>504</v>
      </c>
      <c r="C48" t="s">
        <v>506</v>
      </c>
      <c r="D48" t="s">
        <v>479</v>
      </c>
      <c r="E48" t="s">
        <v>779</v>
      </c>
      <c r="F48" s="472"/>
      <c r="G48" s="11" t="s">
        <v>1224</v>
      </c>
      <c r="H48" s="11"/>
      <c r="I48" t="s">
        <v>109</v>
      </c>
      <c r="J48" s="461">
        <v>50.358518130740997</v>
      </c>
      <c r="K48" s="288" t="s">
        <v>838</v>
      </c>
      <c r="L48" s="289"/>
    </row>
    <row r="49" spans="2:15" customFormat="1" ht="16.2" x14ac:dyDescent="0.35">
      <c r="B49" s="289" t="s">
        <v>504</v>
      </c>
      <c r="C49" t="s">
        <v>506</v>
      </c>
      <c r="D49" t="s">
        <v>479</v>
      </c>
      <c r="E49" t="s">
        <v>781</v>
      </c>
      <c r="F49" s="472"/>
      <c r="G49" s="11" t="s">
        <v>1224</v>
      </c>
      <c r="H49" s="11"/>
      <c r="I49" t="s">
        <v>109</v>
      </c>
      <c r="J49" s="461">
        <v>2.8001144394596995</v>
      </c>
      <c r="K49" s="288" t="s">
        <v>838</v>
      </c>
      <c r="L49" s="289"/>
    </row>
    <row r="50" spans="2:15" customFormat="1" ht="16.2" x14ac:dyDescent="0.35">
      <c r="B50" s="289" t="s">
        <v>504</v>
      </c>
      <c r="C50" t="s">
        <v>506</v>
      </c>
      <c r="D50" t="s">
        <v>479</v>
      </c>
      <c r="E50" t="s">
        <v>796</v>
      </c>
      <c r="F50" s="472"/>
      <c r="G50" s="11" t="s">
        <v>1224</v>
      </c>
      <c r="H50" s="11"/>
      <c r="I50" t="s">
        <v>109</v>
      </c>
      <c r="J50" s="461">
        <v>7200</v>
      </c>
      <c r="K50" s="288" t="s">
        <v>838</v>
      </c>
      <c r="L50" s="289"/>
    </row>
    <row r="51" spans="2:15" customFormat="1" ht="16.2" x14ac:dyDescent="0.35">
      <c r="B51" s="289" t="s">
        <v>504</v>
      </c>
      <c r="C51" t="s">
        <v>506</v>
      </c>
      <c r="D51" t="s">
        <v>482</v>
      </c>
      <c r="E51" t="s">
        <v>766</v>
      </c>
      <c r="F51" s="472"/>
      <c r="G51" s="11" t="s">
        <v>1224</v>
      </c>
      <c r="H51" s="11"/>
      <c r="I51" t="s">
        <v>109</v>
      </c>
      <c r="J51" s="461">
        <v>977222.00646461209</v>
      </c>
      <c r="K51" s="288" t="s">
        <v>838</v>
      </c>
      <c r="L51" s="289"/>
    </row>
    <row r="52" spans="2:15" customFormat="1" ht="16.2" x14ac:dyDescent="0.35">
      <c r="B52" s="289" t="s">
        <v>504</v>
      </c>
      <c r="C52" t="s">
        <v>506</v>
      </c>
      <c r="D52" t="s">
        <v>482</v>
      </c>
      <c r="E52" t="s">
        <v>768</v>
      </c>
      <c r="F52" s="472"/>
      <c r="G52" s="11" t="s">
        <v>1224</v>
      </c>
      <c r="H52" s="11"/>
      <c r="I52" t="s">
        <v>109</v>
      </c>
      <c r="J52" s="461">
        <v>3152967.7469427013</v>
      </c>
      <c r="K52" s="288" t="s">
        <v>838</v>
      </c>
      <c r="L52" s="289"/>
    </row>
    <row r="53" spans="2:15" customFormat="1" ht="16.2" x14ac:dyDescent="0.35">
      <c r="B53" s="289" t="s">
        <v>504</v>
      </c>
      <c r="C53" t="s">
        <v>506</v>
      </c>
      <c r="D53" t="s">
        <v>473</v>
      </c>
      <c r="E53" t="s">
        <v>742</v>
      </c>
      <c r="F53" s="472"/>
      <c r="G53" s="11" t="s">
        <v>1224</v>
      </c>
      <c r="H53" s="11"/>
      <c r="I53" t="s">
        <v>109</v>
      </c>
      <c r="J53" s="461">
        <v>488.86411896834045</v>
      </c>
      <c r="K53" s="288" t="s">
        <v>838</v>
      </c>
      <c r="L53" s="289"/>
    </row>
    <row r="54" spans="2:15" customFormat="1" ht="16.2" x14ac:dyDescent="0.35">
      <c r="B54" s="289" t="s">
        <v>504</v>
      </c>
      <c r="C54" t="s">
        <v>506</v>
      </c>
      <c r="D54" t="s">
        <v>473</v>
      </c>
      <c r="E54" t="s">
        <v>743</v>
      </c>
      <c r="F54" s="472"/>
      <c r="G54" s="11" t="s">
        <v>1224</v>
      </c>
      <c r="H54" s="11"/>
      <c r="I54" t="s">
        <v>109</v>
      </c>
      <c r="J54" s="461">
        <v>943267.9755419743</v>
      </c>
      <c r="K54" s="288" t="s">
        <v>838</v>
      </c>
      <c r="L54" s="289"/>
    </row>
    <row r="55" spans="2:15" customFormat="1" ht="16.2" x14ac:dyDescent="0.35">
      <c r="B55" s="289" t="s">
        <v>504</v>
      </c>
      <c r="C55" t="s">
        <v>851</v>
      </c>
      <c r="D55" t="s">
        <v>481</v>
      </c>
      <c r="E55" t="s">
        <v>770</v>
      </c>
      <c r="F55" s="472"/>
      <c r="G55" s="11" t="s">
        <v>1224</v>
      </c>
      <c r="H55" s="11"/>
      <c r="I55" t="s">
        <v>109</v>
      </c>
      <c r="J55" s="461">
        <v>19373</v>
      </c>
      <c r="K55" s="288" t="s">
        <v>838</v>
      </c>
      <c r="L55" s="289"/>
    </row>
    <row r="56" spans="2:15" customFormat="1" ht="16.2" x14ac:dyDescent="0.35">
      <c r="B56" s="289" t="s">
        <v>504</v>
      </c>
      <c r="C56" t="s">
        <v>851</v>
      </c>
      <c r="D56" t="s">
        <v>482</v>
      </c>
      <c r="E56" t="s">
        <v>768</v>
      </c>
      <c r="F56" s="472"/>
      <c r="G56" s="11" t="s">
        <v>1224</v>
      </c>
      <c r="H56" s="11"/>
      <c r="I56" t="s">
        <v>109</v>
      </c>
      <c r="J56" s="461">
        <v>3572.8486294657259</v>
      </c>
      <c r="K56" s="288" t="s">
        <v>838</v>
      </c>
      <c r="L56" s="289"/>
    </row>
    <row r="57" spans="2:15" customFormat="1" ht="16.2" x14ac:dyDescent="0.35">
      <c r="B57" s="289" t="s">
        <v>504</v>
      </c>
      <c r="C57" t="s">
        <v>654</v>
      </c>
      <c r="D57" t="s">
        <v>479</v>
      </c>
      <c r="E57" t="s">
        <v>781</v>
      </c>
      <c r="F57" s="472"/>
      <c r="G57" s="11" t="s">
        <v>1224</v>
      </c>
      <c r="H57" s="11"/>
      <c r="I57" t="s">
        <v>109</v>
      </c>
      <c r="J57" s="461">
        <v>2.8518556845366723</v>
      </c>
      <c r="K57" s="288" t="s">
        <v>838</v>
      </c>
      <c r="L57" s="289"/>
      <c r="O57" t="s">
        <v>626</v>
      </c>
    </row>
    <row r="58" spans="2:15" customFormat="1" ht="16.2" x14ac:dyDescent="0.35">
      <c r="B58" s="289" t="s">
        <v>504</v>
      </c>
      <c r="C58" t="s">
        <v>654</v>
      </c>
      <c r="D58" t="s">
        <v>479</v>
      </c>
      <c r="E58" t="s">
        <v>799</v>
      </c>
      <c r="F58" s="472"/>
      <c r="G58" s="11" t="s">
        <v>1224</v>
      </c>
      <c r="H58" s="11"/>
      <c r="I58" t="s">
        <v>109</v>
      </c>
      <c r="J58" s="461">
        <v>14433.981214884434</v>
      </c>
      <c r="K58" s="288" t="s">
        <v>838</v>
      </c>
      <c r="L58" s="289"/>
      <c r="O58" t="s">
        <v>626</v>
      </c>
    </row>
    <row r="59" spans="2:15" customFormat="1" ht="16.2" x14ac:dyDescent="0.35">
      <c r="B59" s="289" t="s">
        <v>504</v>
      </c>
      <c r="C59" t="s">
        <v>654</v>
      </c>
      <c r="D59" t="s">
        <v>482</v>
      </c>
      <c r="E59" t="s">
        <v>768</v>
      </c>
      <c r="F59" s="472"/>
      <c r="G59" s="11" t="s">
        <v>1224</v>
      </c>
      <c r="H59" s="11"/>
      <c r="I59" t="s">
        <v>109</v>
      </c>
      <c r="J59" s="461">
        <v>751924.28247067495</v>
      </c>
      <c r="K59" s="288" t="s">
        <v>838</v>
      </c>
      <c r="L59" s="289"/>
      <c r="O59" t="s">
        <v>626</v>
      </c>
    </row>
    <row r="60" spans="2:15" customFormat="1" ht="16.2" x14ac:dyDescent="0.35">
      <c r="B60" s="289" t="s">
        <v>504</v>
      </c>
      <c r="C60" t="s">
        <v>654</v>
      </c>
      <c r="D60" t="s">
        <v>473</v>
      </c>
      <c r="E60" t="s">
        <v>723</v>
      </c>
      <c r="F60" s="472"/>
      <c r="G60" s="11" t="s">
        <v>1224</v>
      </c>
      <c r="H60" s="11"/>
      <c r="I60" t="s">
        <v>109</v>
      </c>
      <c r="J60" s="461">
        <v>120998.3996737258</v>
      </c>
      <c r="K60" s="288" t="s">
        <v>838</v>
      </c>
      <c r="L60" s="289"/>
      <c r="O60" t="s">
        <v>626</v>
      </c>
    </row>
    <row r="61" spans="2:15" customFormat="1" ht="16.2" x14ac:dyDescent="0.35">
      <c r="B61" s="289" t="s">
        <v>504</v>
      </c>
      <c r="C61" t="s">
        <v>654</v>
      </c>
      <c r="D61" t="s">
        <v>473</v>
      </c>
      <c r="E61" t="s">
        <v>726</v>
      </c>
      <c r="F61" s="472"/>
      <c r="G61" s="11" t="s">
        <v>1224</v>
      </c>
      <c r="H61" s="11"/>
      <c r="I61" t="s">
        <v>109</v>
      </c>
      <c r="J61" s="461">
        <v>30701.086566146616</v>
      </c>
      <c r="K61" s="288" t="s">
        <v>838</v>
      </c>
      <c r="L61" s="289"/>
      <c r="O61" t="s">
        <v>626</v>
      </c>
    </row>
    <row r="62" spans="2:15" customFormat="1" ht="16.2" x14ac:dyDescent="0.35">
      <c r="B62" s="289" t="s">
        <v>504</v>
      </c>
      <c r="C62" t="s">
        <v>654</v>
      </c>
      <c r="D62" t="s">
        <v>473</v>
      </c>
      <c r="E62" t="s">
        <v>742</v>
      </c>
      <c r="F62" s="472"/>
      <c r="G62" s="11" t="s">
        <v>1224</v>
      </c>
      <c r="H62" s="11"/>
      <c r="I62" t="s">
        <v>109</v>
      </c>
      <c r="J62" s="461">
        <v>14922.9675016892</v>
      </c>
      <c r="K62" s="288" t="s">
        <v>838</v>
      </c>
      <c r="L62" s="289"/>
      <c r="O62" t="s">
        <v>626</v>
      </c>
    </row>
    <row r="63" spans="2:15" customFormat="1" ht="16.2" x14ac:dyDescent="0.35">
      <c r="B63" s="289" t="s">
        <v>504</v>
      </c>
      <c r="C63" t="s">
        <v>654</v>
      </c>
      <c r="D63" t="s">
        <v>473</v>
      </c>
      <c r="E63" t="s">
        <v>743</v>
      </c>
      <c r="F63" s="472"/>
      <c r="G63" s="11" t="s">
        <v>1224</v>
      </c>
      <c r="H63" s="11"/>
      <c r="I63" t="s">
        <v>109</v>
      </c>
      <c r="J63" s="461">
        <v>189531.75071189864</v>
      </c>
      <c r="K63" s="288" t="s">
        <v>838</v>
      </c>
      <c r="L63" s="289"/>
      <c r="O63" t="s">
        <v>626</v>
      </c>
    </row>
    <row r="64" spans="2:15" customFormat="1" ht="16.2" x14ac:dyDescent="0.35">
      <c r="B64" s="289" t="s">
        <v>504</v>
      </c>
      <c r="C64" t="s">
        <v>569</v>
      </c>
      <c r="D64" t="s">
        <v>1220</v>
      </c>
      <c r="E64" t="s">
        <v>794</v>
      </c>
      <c r="F64" s="472"/>
      <c r="G64" s="11" t="s">
        <v>1224</v>
      </c>
      <c r="H64" s="11"/>
      <c r="I64" t="s">
        <v>109</v>
      </c>
      <c r="J64" s="461">
        <v>2034061.85736</v>
      </c>
      <c r="K64" s="288" t="s">
        <v>838</v>
      </c>
      <c r="L64" s="289"/>
      <c r="O64" t="s">
        <v>626</v>
      </c>
    </row>
    <row r="65" spans="2:15" customFormat="1" ht="16.2" x14ac:dyDescent="0.35">
      <c r="B65" s="289" t="s">
        <v>504</v>
      </c>
      <c r="C65" t="s">
        <v>569</v>
      </c>
      <c r="D65" t="s">
        <v>481</v>
      </c>
      <c r="E65" t="s">
        <v>770</v>
      </c>
      <c r="F65" s="472"/>
      <c r="G65" s="11" t="s">
        <v>1224</v>
      </c>
      <c r="H65" s="11"/>
      <c r="I65" t="s">
        <v>109</v>
      </c>
      <c r="J65" s="461">
        <v>14135.039999999901</v>
      </c>
      <c r="K65" s="288" t="s">
        <v>838</v>
      </c>
      <c r="L65" s="289"/>
      <c r="O65" t="s">
        <v>626</v>
      </c>
    </row>
    <row r="66" spans="2:15" customFormat="1" ht="16.2" x14ac:dyDescent="0.35">
      <c r="B66" s="289" t="s">
        <v>504</v>
      </c>
      <c r="C66" t="s">
        <v>569</v>
      </c>
      <c r="D66" t="s">
        <v>481</v>
      </c>
      <c r="E66" t="s">
        <v>774</v>
      </c>
      <c r="F66" s="472"/>
      <c r="G66" s="11" t="s">
        <v>1224</v>
      </c>
      <c r="H66" s="11"/>
      <c r="I66" t="s">
        <v>109</v>
      </c>
      <c r="J66" s="461">
        <v>5500</v>
      </c>
      <c r="K66" s="288" t="s">
        <v>838</v>
      </c>
      <c r="L66" s="289"/>
      <c r="O66" t="s">
        <v>626</v>
      </c>
    </row>
    <row r="67" spans="2:15" customFormat="1" ht="16.2" x14ac:dyDescent="0.35">
      <c r="B67" s="289" t="s">
        <v>504</v>
      </c>
      <c r="C67" t="s">
        <v>569</v>
      </c>
      <c r="D67" t="s">
        <v>485</v>
      </c>
      <c r="E67" t="s">
        <v>800</v>
      </c>
      <c r="F67" s="472"/>
      <c r="G67" s="11" t="s">
        <v>1224</v>
      </c>
      <c r="H67" s="11"/>
      <c r="I67" t="s">
        <v>109</v>
      </c>
      <c r="J67" s="461">
        <v>700212.5</v>
      </c>
      <c r="K67" s="288" t="s">
        <v>838</v>
      </c>
      <c r="L67" s="289"/>
      <c r="O67" t="s">
        <v>626</v>
      </c>
    </row>
    <row r="68" spans="2:15" customFormat="1" ht="16.2" x14ac:dyDescent="0.35">
      <c r="B68" s="289" t="s">
        <v>504</v>
      </c>
      <c r="C68" t="s">
        <v>569</v>
      </c>
      <c r="D68" t="s">
        <v>471</v>
      </c>
      <c r="E68" t="s">
        <v>771</v>
      </c>
      <c r="F68" s="472"/>
      <c r="G68" s="11" t="s">
        <v>1224</v>
      </c>
      <c r="H68" s="11"/>
      <c r="I68" t="s">
        <v>109</v>
      </c>
      <c r="J68" s="461">
        <v>14135.039999999901</v>
      </c>
      <c r="K68" s="288" t="s">
        <v>838</v>
      </c>
      <c r="L68" s="289"/>
      <c r="O68" t="s">
        <v>626</v>
      </c>
    </row>
    <row r="69" spans="2:15" customFormat="1" ht="16.2" x14ac:dyDescent="0.35">
      <c r="B69" s="289" t="s">
        <v>504</v>
      </c>
      <c r="C69" t="s">
        <v>569</v>
      </c>
      <c r="D69" t="s">
        <v>471</v>
      </c>
      <c r="E69" t="s">
        <v>747</v>
      </c>
      <c r="F69" s="472"/>
      <c r="G69" s="11" t="s">
        <v>1224</v>
      </c>
      <c r="H69" s="11"/>
      <c r="I69" t="s">
        <v>109</v>
      </c>
      <c r="J69" s="461">
        <v>1905748.13</v>
      </c>
      <c r="K69" s="288" t="s">
        <v>838</v>
      </c>
      <c r="L69" s="289"/>
      <c r="O69" t="s">
        <v>626</v>
      </c>
    </row>
    <row r="70" spans="2:15" customFormat="1" ht="16.2" x14ac:dyDescent="0.35">
      <c r="B70" s="289" t="s">
        <v>504</v>
      </c>
      <c r="C70" t="s">
        <v>569</v>
      </c>
      <c r="D70" t="s">
        <v>471</v>
      </c>
      <c r="E70" t="s">
        <v>748</v>
      </c>
      <c r="F70" s="472"/>
      <c r="G70" s="11" t="s">
        <v>1224</v>
      </c>
      <c r="H70" s="11"/>
      <c r="I70" t="s">
        <v>109</v>
      </c>
      <c r="J70" s="461">
        <v>1905748.13</v>
      </c>
      <c r="K70" s="288" t="s">
        <v>838</v>
      </c>
      <c r="L70" s="289"/>
      <c r="O70" t="s">
        <v>626</v>
      </c>
    </row>
    <row r="71" spans="2:15" customFormat="1" ht="16.2" x14ac:dyDescent="0.35">
      <c r="B71" s="289" t="s">
        <v>504</v>
      </c>
      <c r="C71" t="s">
        <v>569</v>
      </c>
      <c r="D71" t="s">
        <v>471</v>
      </c>
      <c r="E71" t="s">
        <v>787</v>
      </c>
      <c r="F71" s="472"/>
      <c r="G71" s="11" t="s">
        <v>1224</v>
      </c>
      <c r="H71" s="11"/>
      <c r="I71" t="s">
        <v>109</v>
      </c>
      <c r="J71" s="461">
        <v>226314.98852561801</v>
      </c>
      <c r="K71" s="288" t="s">
        <v>838</v>
      </c>
      <c r="L71" s="289"/>
      <c r="O71" t="s">
        <v>626</v>
      </c>
    </row>
    <row r="72" spans="2:15" customFormat="1" ht="16.2" x14ac:dyDescent="0.35">
      <c r="B72" s="289" t="s">
        <v>504</v>
      </c>
      <c r="C72" t="s">
        <v>569</v>
      </c>
      <c r="D72" t="s">
        <v>471</v>
      </c>
      <c r="E72" t="s">
        <v>792</v>
      </c>
      <c r="F72" s="472"/>
      <c r="G72" s="11" t="s">
        <v>1224</v>
      </c>
      <c r="H72" s="11"/>
      <c r="I72" t="s">
        <v>109</v>
      </c>
      <c r="J72" s="461">
        <v>26703917.68</v>
      </c>
      <c r="K72" s="288" t="s">
        <v>838</v>
      </c>
      <c r="L72" s="289"/>
      <c r="O72" t="s">
        <v>626</v>
      </c>
    </row>
    <row r="73" spans="2:15" customFormat="1" ht="16.2" x14ac:dyDescent="0.35">
      <c r="B73" s="289" t="s">
        <v>504</v>
      </c>
      <c r="C73" t="s">
        <v>569</v>
      </c>
      <c r="D73" t="s">
        <v>479</v>
      </c>
      <c r="E73" t="s">
        <v>781</v>
      </c>
      <c r="F73" s="472"/>
      <c r="G73" s="11" t="s">
        <v>1224</v>
      </c>
      <c r="H73" s="11"/>
      <c r="I73" t="s">
        <v>109</v>
      </c>
      <c r="J73" s="461">
        <v>260</v>
      </c>
      <c r="K73" s="288" t="s">
        <v>838</v>
      </c>
      <c r="L73" s="289"/>
      <c r="O73" t="s">
        <v>626</v>
      </c>
    </row>
    <row r="74" spans="2:15" customFormat="1" ht="16.2" x14ac:dyDescent="0.35">
      <c r="B74" s="289" t="s">
        <v>504</v>
      </c>
      <c r="C74" t="s">
        <v>569</v>
      </c>
      <c r="D74" t="s">
        <v>479</v>
      </c>
      <c r="E74" t="s">
        <v>791</v>
      </c>
      <c r="F74" s="472"/>
      <c r="G74" s="11" t="s">
        <v>1224</v>
      </c>
      <c r="H74" s="11"/>
      <c r="I74" t="s">
        <v>109</v>
      </c>
      <c r="J74" s="461">
        <v>15265538.8442499</v>
      </c>
      <c r="K74" s="288" t="s">
        <v>838</v>
      </c>
      <c r="L74" s="289"/>
      <c r="O74" t="s">
        <v>626</v>
      </c>
    </row>
    <row r="75" spans="2:15" customFormat="1" ht="16.2" x14ac:dyDescent="0.35">
      <c r="B75" s="289" t="s">
        <v>504</v>
      </c>
      <c r="C75" t="s">
        <v>569</v>
      </c>
      <c r="D75" t="s">
        <v>479</v>
      </c>
      <c r="E75" t="s">
        <v>798</v>
      </c>
      <c r="F75" s="472"/>
      <c r="G75" s="11" t="s">
        <v>1224</v>
      </c>
      <c r="H75" s="11"/>
      <c r="I75" t="s">
        <v>109</v>
      </c>
      <c r="J75" s="461">
        <v>1860000</v>
      </c>
      <c r="K75" s="288" t="s">
        <v>838</v>
      </c>
      <c r="L75" s="289"/>
      <c r="O75" t="s">
        <v>626</v>
      </c>
    </row>
    <row r="76" spans="2:15" customFormat="1" ht="16.2" x14ac:dyDescent="0.35">
      <c r="B76" s="289" t="s">
        <v>504</v>
      </c>
      <c r="C76" t="s">
        <v>569</v>
      </c>
      <c r="D76" t="s">
        <v>479</v>
      </c>
      <c r="E76" t="s">
        <v>802</v>
      </c>
      <c r="F76" s="472"/>
      <c r="G76" s="11" t="s">
        <v>1224</v>
      </c>
      <c r="H76" s="11"/>
      <c r="I76" t="s">
        <v>109</v>
      </c>
      <c r="J76" s="461">
        <v>13634201.550000001</v>
      </c>
      <c r="K76" s="288" t="s">
        <v>838</v>
      </c>
      <c r="L76" s="289"/>
      <c r="O76" t="s">
        <v>626</v>
      </c>
    </row>
    <row r="77" spans="2:15" customFormat="1" ht="16.2" x14ac:dyDescent="0.35">
      <c r="B77" s="289" t="s">
        <v>504</v>
      </c>
      <c r="C77" t="s">
        <v>569</v>
      </c>
      <c r="D77" t="s">
        <v>482</v>
      </c>
      <c r="E77" t="s">
        <v>760</v>
      </c>
      <c r="F77" s="472"/>
      <c r="G77" s="11" t="s">
        <v>1224</v>
      </c>
      <c r="H77" s="11"/>
      <c r="I77" t="s">
        <v>109</v>
      </c>
      <c r="J77" s="461">
        <v>31855.84</v>
      </c>
      <c r="K77" s="288" t="s">
        <v>838</v>
      </c>
      <c r="L77" s="289"/>
      <c r="O77" t="s">
        <v>626</v>
      </c>
    </row>
    <row r="78" spans="2:15" customFormat="1" ht="16.2" x14ac:dyDescent="0.35">
      <c r="B78" s="289" t="s">
        <v>504</v>
      </c>
      <c r="C78" t="s">
        <v>569</v>
      </c>
      <c r="D78" t="s">
        <v>482</v>
      </c>
      <c r="E78" t="s">
        <v>766</v>
      </c>
      <c r="F78" s="472"/>
      <c r="G78" s="11" t="s">
        <v>1224</v>
      </c>
      <c r="H78" s="11"/>
      <c r="I78" t="s">
        <v>109</v>
      </c>
      <c r="J78" s="461">
        <v>19766131.170143478</v>
      </c>
      <c r="K78" s="288" t="s">
        <v>838</v>
      </c>
      <c r="L78" s="289"/>
      <c r="O78" t="s">
        <v>626</v>
      </c>
    </row>
    <row r="79" spans="2:15" customFormat="1" ht="16.2" x14ac:dyDescent="0.35">
      <c r="B79" s="289" t="s">
        <v>504</v>
      </c>
      <c r="C79" t="s">
        <v>569</v>
      </c>
      <c r="D79" t="s">
        <v>482</v>
      </c>
      <c r="E79" t="s">
        <v>768</v>
      </c>
      <c r="F79" s="472"/>
      <c r="G79" s="11" t="s">
        <v>1224</v>
      </c>
      <c r="H79" s="11"/>
      <c r="I79" t="s">
        <v>109</v>
      </c>
      <c r="J79" s="461">
        <v>121363511.7592632</v>
      </c>
      <c r="K79" s="288" t="s">
        <v>838</v>
      </c>
      <c r="L79" s="289"/>
      <c r="O79" t="s">
        <v>626</v>
      </c>
    </row>
    <row r="80" spans="2:15" customFormat="1" ht="16.2" x14ac:dyDescent="0.35">
      <c r="B80" s="289" t="s">
        <v>504</v>
      </c>
      <c r="C80" t="s">
        <v>569</v>
      </c>
      <c r="D80" t="s">
        <v>482</v>
      </c>
      <c r="E80" t="s">
        <v>786</v>
      </c>
      <c r="F80" s="472"/>
      <c r="G80" s="11" t="s">
        <v>1224</v>
      </c>
      <c r="H80" s="11"/>
      <c r="I80" t="s">
        <v>109</v>
      </c>
      <c r="J80" s="461">
        <v>47783.76</v>
      </c>
      <c r="K80" s="288" t="s">
        <v>838</v>
      </c>
      <c r="L80" s="289"/>
      <c r="O80" t="s">
        <v>626</v>
      </c>
    </row>
    <row r="81" spans="2:15" customFormat="1" ht="16.2" x14ac:dyDescent="0.35">
      <c r="B81" s="289" t="s">
        <v>504</v>
      </c>
      <c r="C81" t="s">
        <v>569</v>
      </c>
      <c r="D81" t="s">
        <v>473</v>
      </c>
      <c r="E81" t="s">
        <v>723</v>
      </c>
      <c r="F81" s="472"/>
      <c r="G81" s="11" t="s">
        <v>1224</v>
      </c>
      <c r="H81" s="11"/>
      <c r="I81" t="s">
        <v>109</v>
      </c>
      <c r="J81" s="461">
        <v>5237431.8436501324</v>
      </c>
      <c r="K81" s="288" t="s">
        <v>838</v>
      </c>
      <c r="L81" s="289"/>
      <c r="O81" t="s">
        <v>626</v>
      </c>
    </row>
    <row r="82" spans="2:15" customFormat="1" ht="16.2" x14ac:dyDescent="0.35">
      <c r="B82" s="289" t="s">
        <v>504</v>
      </c>
      <c r="C82" t="s">
        <v>569</v>
      </c>
      <c r="D82" t="s">
        <v>473</v>
      </c>
      <c r="E82" t="s">
        <v>726</v>
      </c>
      <c r="F82" s="472"/>
      <c r="G82" s="11" t="s">
        <v>1224</v>
      </c>
      <c r="H82" s="11"/>
      <c r="I82" t="s">
        <v>109</v>
      </c>
      <c r="J82" s="461">
        <v>1650106.2458196117</v>
      </c>
      <c r="K82" s="288" t="s">
        <v>838</v>
      </c>
      <c r="L82" s="289"/>
      <c r="O82" t="s">
        <v>626</v>
      </c>
    </row>
    <row r="83" spans="2:15" customFormat="1" ht="16.2" x14ac:dyDescent="0.35">
      <c r="B83" s="289" t="s">
        <v>504</v>
      </c>
      <c r="C83" t="s">
        <v>569</v>
      </c>
      <c r="D83" t="s">
        <v>473</v>
      </c>
      <c r="E83" t="s">
        <v>740</v>
      </c>
      <c r="F83" s="472"/>
      <c r="G83" s="11" t="s">
        <v>1224</v>
      </c>
      <c r="H83" s="11"/>
      <c r="I83" t="s">
        <v>109</v>
      </c>
      <c r="J83" s="461">
        <v>100000</v>
      </c>
      <c r="K83" s="288" t="s">
        <v>838</v>
      </c>
      <c r="L83" s="289"/>
      <c r="O83" t="s">
        <v>626</v>
      </c>
    </row>
    <row r="84" spans="2:15" customFormat="1" ht="16.2" x14ac:dyDescent="0.35">
      <c r="B84" s="289" t="s">
        <v>504</v>
      </c>
      <c r="C84" t="s">
        <v>569</v>
      </c>
      <c r="D84" t="s">
        <v>473</v>
      </c>
      <c r="E84" t="s">
        <v>742</v>
      </c>
      <c r="F84" s="472"/>
      <c r="G84" s="11" t="s">
        <v>1224</v>
      </c>
      <c r="H84" s="11"/>
      <c r="I84" t="s">
        <v>109</v>
      </c>
      <c r="J84" s="461">
        <v>23284964.314546652</v>
      </c>
      <c r="K84" s="288" t="s">
        <v>838</v>
      </c>
      <c r="L84" s="289"/>
      <c r="O84" t="s">
        <v>839</v>
      </c>
    </row>
    <row r="85" spans="2:15" customFormat="1" ht="16.2" x14ac:dyDescent="0.35">
      <c r="B85" s="289" t="s">
        <v>504</v>
      </c>
      <c r="C85" t="s">
        <v>569</v>
      </c>
      <c r="D85" t="s">
        <v>473</v>
      </c>
      <c r="E85" t="s">
        <v>743</v>
      </c>
      <c r="F85" s="472"/>
      <c r="G85" s="11" t="s">
        <v>1224</v>
      </c>
      <c r="H85" s="11"/>
      <c r="I85" t="s">
        <v>109</v>
      </c>
      <c r="J85" s="461">
        <v>38130165.604176491</v>
      </c>
      <c r="K85" s="288" t="s">
        <v>838</v>
      </c>
      <c r="L85" s="289"/>
      <c r="O85" t="s">
        <v>839</v>
      </c>
    </row>
    <row r="86" spans="2:15" customFormat="1" ht="16.2" x14ac:dyDescent="0.35">
      <c r="B86" s="289" t="s">
        <v>504</v>
      </c>
      <c r="C86" t="s">
        <v>569</v>
      </c>
      <c r="D86" t="s">
        <v>765</v>
      </c>
      <c r="E86" t="s">
        <v>760</v>
      </c>
      <c r="F86" s="472"/>
      <c r="G86" s="11" t="s">
        <v>1224</v>
      </c>
      <c r="H86" s="11"/>
      <c r="I86" t="s">
        <v>109</v>
      </c>
      <c r="J86" s="461">
        <v>7019900</v>
      </c>
      <c r="K86" s="288" t="s">
        <v>838</v>
      </c>
      <c r="L86" s="289"/>
      <c r="O86" t="s">
        <v>839</v>
      </c>
    </row>
    <row r="87" spans="2:15" customFormat="1" ht="16.2" x14ac:dyDescent="0.35">
      <c r="B87" s="289" t="s">
        <v>504</v>
      </c>
      <c r="C87" t="s">
        <v>569</v>
      </c>
      <c r="D87" t="s">
        <v>765</v>
      </c>
      <c r="E87" t="s">
        <v>784</v>
      </c>
      <c r="F87" s="472"/>
      <c r="G87" s="11" t="s">
        <v>1224</v>
      </c>
      <c r="H87" s="11"/>
      <c r="I87" t="s">
        <v>109</v>
      </c>
      <c r="J87" s="461">
        <v>8550000</v>
      </c>
      <c r="K87" s="288" t="s">
        <v>838</v>
      </c>
      <c r="L87" s="289"/>
      <c r="O87" t="s">
        <v>626</v>
      </c>
    </row>
    <row r="88" spans="2:15" customFormat="1" ht="16.2" x14ac:dyDescent="0.35">
      <c r="B88" s="289" t="s">
        <v>504</v>
      </c>
      <c r="C88" t="s">
        <v>843</v>
      </c>
      <c r="D88" t="s">
        <v>1220</v>
      </c>
      <c r="E88" t="s">
        <v>794</v>
      </c>
      <c r="F88" s="472"/>
      <c r="G88" s="11" t="s">
        <v>1224</v>
      </c>
      <c r="H88" s="11"/>
      <c r="I88" t="s">
        <v>109</v>
      </c>
      <c r="J88" s="461">
        <v>114421.47543999999</v>
      </c>
      <c r="K88" s="288" t="s">
        <v>838</v>
      </c>
      <c r="L88" s="289"/>
      <c r="O88" t="s">
        <v>839</v>
      </c>
    </row>
    <row r="89" spans="2:15" customFormat="1" ht="16.2" x14ac:dyDescent="0.35">
      <c r="B89" s="289" t="s">
        <v>504</v>
      </c>
      <c r="C89" t="s">
        <v>843</v>
      </c>
      <c r="D89" t="s">
        <v>481</v>
      </c>
      <c r="E89" t="s">
        <v>770</v>
      </c>
      <c r="F89" s="472"/>
      <c r="G89" s="11" t="s">
        <v>1224</v>
      </c>
      <c r="H89" s="11"/>
      <c r="I89" t="s">
        <v>109</v>
      </c>
      <c r="J89" s="461">
        <v>2712478.29</v>
      </c>
      <c r="K89" s="288" t="s">
        <v>838</v>
      </c>
      <c r="L89" s="289"/>
      <c r="O89" t="s">
        <v>839</v>
      </c>
    </row>
    <row r="90" spans="2:15" customFormat="1" ht="16.2" x14ac:dyDescent="0.35">
      <c r="B90" s="289" t="s">
        <v>504</v>
      </c>
      <c r="C90" t="s">
        <v>843</v>
      </c>
      <c r="D90" t="s">
        <v>481</v>
      </c>
      <c r="E90" t="s">
        <v>774</v>
      </c>
      <c r="F90" s="472"/>
      <c r="G90" s="11" t="s">
        <v>1224</v>
      </c>
      <c r="H90" s="11"/>
      <c r="I90" t="s">
        <v>109</v>
      </c>
      <c r="J90" s="461">
        <v>82460</v>
      </c>
      <c r="K90" s="288" t="s">
        <v>838</v>
      </c>
      <c r="L90" s="289"/>
      <c r="O90" t="s">
        <v>839</v>
      </c>
    </row>
    <row r="91" spans="2:15" customFormat="1" ht="16.2" x14ac:dyDescent="0.35">
      <c r="B91" s="289" t="s">
        <v>504</v>
      </c>
      <c r="C91" t="s">
        <v>843</v>
      </c>
      <c r="D91" t="s">
        <v>485</v>
      </c>
      <c r="E91" t="s">
        <v>800</v>
      </c>
      <c r="F91" s="472"/>
      <c r="G91" s="11" t="s">
        <v>1224</v>
      </c>
      <c r="H91" s="11"/>
      <c r="I91" t="s">
        <v>109</v>
      </c>
      <c r="J91" s="461">
        <v>140473.5</v>
      </c>
      <c r="K91" s="288" t="s">
        <v>838</v>
      </c>
      <c r="L91" s="289"/>
      <c r="O91" t="s">
        <v>839</v>
      </c>
    </row>
    <row r="92" spans="2:15" customFormat="1" ht="16.2" x14ac:dyDescent="0.35">
      <c r="B92" s="289" t="s">
        <v>504</v>
      </c>
      <c r="C92" t="s">
        <v>843</v>
      </c>
      <c r="D92" t="s">
        <v>471</v>
      </c>
      <c r="E92" t="s">
        <v>771</v>
      </c>
      <c r="F92" s="472"/>
      <c r="G92" s="11" t="s">
        <v>1224</v>
      </c>
      <c r="H92" s="11"/>
      <c r="I92" t="s">
        <v>109</v>
      </c>
      <c r="J92" s="461">
        <v>152812.95000000001</v>
      </c>
      <c r="K92" s="288" t="s">
        <v>838</v>
      </c>
      <c r="L92" s="289"/>
      <c r="O92" t="s">
        <v>839</v>
      </c>
    </row>
    <row r="93" spans="2:15" customFormat="1" ht="16.2" x14ac:dyDescent="0.35">
      <c r="B93" s="289" t="s">
        <v>504</v>
      </c>
      <c r="C93" t="s">
        <v>843</v>
      </c>
      <c r="D93" t="s">
        <v>471</v>
      </c>
      <c r="E93" t="s">
        <v>736</v>
      </c>
      <c r="F93" s="472"/>
      <c r="G93" s="11" t="s">
        <v>1224</v>
      </c>
      <c r="H93" s="11"/>
      <c r="I93" t="s">
        <v>109</v>
      </c>
      <c r="J93" s="461">
        <v>304360.26515866304</v>
      </c>
      <c r="K93" s="288" t="s">
        <v>838</v>
      </c>
      <c r="L93" s="289"/>
      <c r="O93" t="s">
        <v>839</v>
      </c>
    </row>
    <row r="94" spans="2:15" customFormat="1" ht="16.2" x14ac:dyDescent="0.35">
      <c r="B94" s="289" t="s">
        <v>504</v>
      </c>
      <c r="C94" t="s">
        <v>843</v>
      </c>
      <c r="D94" t="s">
        <v>479</v>
      </c>
      <c r="E94" t="s">
        <v>760</v>
      </c>
      <c r="F94" s="472"/>
      <c r="G94" s="11" t="s">
        <v>1224</v>
      </c>
      <c r="H94" s="11"/>
      <c r="I94" t="s">
        <v>109</v>
      </c>
      <c r="J94" s="461">
        <v>33120</v>
      </c>
      <c r="K94" s="288" t="s">
        <v>838</v>
      </c>
      <c r="L94" s="289"/>
      <c r="O94" t="s">
        <v>839</v>
      </c>
    </row>
    <row r="95" spans="2:15" customFormat="1" ht="16.2" x14ac:dyDescent="0.35">
      <c r="B95" s="289" t="s">
        <v>504</v>
      </c>
      <c r="C95" t="s">
        <v>843</v>
      </c>
      <c r="D95" t="s">
        <v>479</v>
      </c>
      <c r="E95" t="s">
        <v>779</v>
      </c>
      <c r="F95" s="472"/>
      <c r="G95" s="11" t="s">
        <v>1224</v>
      </c>
      <c r="H95" s="11"/>
      <c r="I95" t="s">
        <v>109</v>
      </c>
      <c r="J95" s="461">
        <v>508312.33</v>
      </c>
      <c r="K95" s="288" t="s">
        <v>838</v>
      </c>
      <c r="L95" s="289"/>
      <c r="O95" t="s">
        <v>626</v>
      </c>
    </row>
    <row r="96" spans="2:15" customFormat="1" ht="16.2" x14ac:dyDescent="0.35">
      <c r="B96" s="289" t="s">
        <v>504</v>
      </c>
      <c r="C96" t="s">
        <v>843</v>
      </c>
      <c r="D96" t="s">
        <v>479</v>
      </c>
      <c r="E96" t="s">
        <v>781</v>
      </c>
      <c r="F96" s="472"/>
      <c r="G96" s="11" t="s">
        <v>1224</v>
      </c>
      <c r="H96" s="11"/>
      <c r="I96" t="s">
        <v>109</v>
      </c>
      <c r="J96" s="461">
        <v>8285.3233219096783</v>
      </c>
      <c r="K96" s="288" t="s">
        <v>838</v>
      </c>
      <c r="L96" s="289"/>
      <c r="O96" t="s">
        <v>626</v>
      </c>
    </row>
    <row r="97" spans="2:15" customFormat="1" ht="16.2" x14ac:dyDescent="0.35">
      <c r="B97" s="289" t="s">
        <v>504</v>
      </c>
      <c r="C97" t="s">
        <v>843</v>
      </c>
      <c r="D97" t="s">
        <v>479</v>
      </c>
      <c r="E97" t="s">
        <v>791</v>
      </c>
      <c r="F97" s="472"/>
      <c r="G97" s="11" t="s">
        <v>1224</v>
      </c>
      <c r="H97" s="11"/>
      <c r="I97" t="s">
        <v>109</v>
      </c>
      <c r="J97" s="461">
        <v>1420602.17</v>
      </c>
      <c r="K97" s="288" t="s">
        <v>838</v>
      </c>
      <c r="L97" s="289"/>
      <c r="O97" t="s">
        <v>626</v>
      </c>
    </row>
    <row r="98" spans="2:15" customFormat="1" ht="16.2" x14ac:dyDescent="0.35">
      <c r="B98" s="289" t="s">
        <v>504</v>
      </c>
      <c r="C98" t="s">
        <v>843</v>
      </c>
      <c r="D98" t="s">
        <v>479</v>
      </c>
      <c r="E98" t="s">
        <v>796</v>
      </c>
      <c r="F98" s="472"/>
      <c r="G98" s="11" t="s">
        <v>1224</v>
      </c>
      <c r="H98" s="11"/>
      <c r="I98" t="s">
        <v>109</v>
      </c>
      <c r="J98" s="461">
        <v>8475</v>
      </c>
      <c r="K98" s="288" t="s">
        <v>838</v>
      </c>
      <c r="L98" s="289"/>
      <c r="O98" t="s">
        <v>626</v>
      </c>
    </row>
    <row r="99" spans="2:15" customFormat="1" ht="16.2" x14ac:dyDescent="0.35">
      <c r="B99" s="289" t="s">
        <v>504</v>
      </c>
      <c r="C99" t="s">
        <v>843</v>
      </c>
      <c r="D99" t="s">
        <v>479</v>
      </c>
      <c r="E99" t="s">
        <v>802</v>
      </c>
      <c r="F99" s="472"/>
      <c r="G99" s="11" t="s">
        <v>1224</v>
      </c>
      <c r="H99" s="11"/>
      <c r="I99" t="s">
        <v>109</v>
      </c>
      <c r="J99" s="461">
        <v>449093.3</v>
      </c>
      <c r="K99" s="288" t="s">
        <v>838</v>
      </c>
      <c r="L99" s="289"/>
      <c r="O99" t="s">
        <v>626</v>
      </c>
    </row>
    <row r="100" spans="2:15" customFormat="1" ht="16.2" x14ac:dyDescent="0.35">
      <c r="B100" s="289" t="s">
        <v>504</v>
      </c>
      <c r="C100" t="s">
        <v>843</v>
      </c>
      <c r="D100" t="s">
        <v>482</v>
      </c>
      <c r="E100" t="s">
        <v>766</v>
      </c>
      <c r="F100" s="472"/>
      <c r="G100" s="11" t="s">
        <v>1224</v>
      </c>
      <c r="H100" s="11"/>
      <c r="I100" t="s">
        <v>109</v>
      </c>
      <c r="J100" s="461">
        <v>1600372.2447786997</v>
      </c>
      <c r="K100" s="288" t="s">
        <v>838</v>
      </c>
      <c r="L100" s="289"/>
      <c r="O100" t="s">
        <v>626</v>
      </c>
    </row>
    <row r="101" spans="2:15" customFormat="1" ht="16.2" x14ac:dyDescent="0.35">
      <c r="B101" s="289" t="s">
        <v>504</v>
      </c>
      <c r="C101" t="s">
        <v>843</v>
      </c>
      <c r="D101" t="s">
        <v>482</v>
      </c>
      <c r="E101" t="s">
        <v>768</v>
      </c>
      <c r="F101" s="472"/>
      <c r="G101" s="11" t="s">
        <v>1224</v>
      </c>
      <c r="H101" s="11"/>
      <c r="I101" t="s">
        <v>109</v>
      </c>
      <c r="J101" s="461">
        <v>269041.63039706839</v>
      </c>
      <c r="K101" s="288" t="s">
        <v>838</v>
      </c>
      <c r="L101" s="289"/>
      <c r="O101" t="s">
        <v>626</v>
      </c>
    </row>
    <row r="102" spans="2:15" customFormat="1" ht="16.2" x14ac:dyDescent="0.35">
      <c r="B102" s="289" t="s">
        <v>504</v>
      </c>
      <c r="C102" t="s">
        <v>843</v>
      </c>
      <c r="D102" t="s">
        <v>473</v>
      </c>
      <c r="E102" t="s">
        <v>723</v>
      </c>
      <c r="F102" s="472"/>
      <c r="G102" s="11" t="s">
        <v>1224</v>
      </c>
      <c r="H102" s="11"/>
      <c r="I102" t="s">
        <v>109</v>
      </c>
      <c r="J102" s="461">
        <v>9732596.869980948</v>
      </c>
      <c r="K102" s="288" t="s">
        <v>838</v>
      </c>
      <c r="L102" s="289"/>
      <c r="O102" t="s">
        <v>626</v>
      </c>
    </row>
    <row r="103" spans="2:15" customFormat="1" ht="16.2" x14ac:dyDescent="0.35">
      <c r="B103" s="289" t="s">
        <v>504</v>
      </c>
      <c r="C103" t="s">
        <v>843</v>
      </c>
      <c r="D103" t="s">
        <v>473</v>
      </c>
      <c r="E103" t="s">
        <v>726</v>
      </c>
      <c r="F103" s="472"/>
      <c r="G103" s="11" t="s">
        <v>1224</v>
      </c>
      <c r="H103" s="11"/>
      <c r="I103" t="s">
        <v>109</v>
      </c>
      <c r="J103" s="461">
        <v>700147.78517035046</v>
      </c>
      <c r="K103" s="288" t="s">
        <v>838</v>
      </c>
      <c r="L103" s="289"/>
      <c r="O103" t="s">
        <v>626</v>
      </c>
    </row>
    <row r="104" spans="2:15" customFormat="1" ht="16.2" x14ac:dyDescent="0.35">
      <c r="B104" s="289" t="s">
        <v>504</v>
      </c>
      <c r="C104" t="s">
        <v>843</v>
      </c>
      <c r="D104" t="s">
        <v>473</v>
      </c>
      <c r="E104" t="s">
        <v>742</v>
      </c>
      <c r="F104" s="472"/>
      <c r="G104" s="11" t="s">
        <v>1224</v>
      </c>
      <c r="H104" s="11"/>
      <c r="I104" t="s">
        <v>109</v>
      </c>
      <c r="J104" s="461">
        <v>13060930.17</v>
      </c>
      <c r="K104" s="288" t="s">
        <v>838</v>
      </c>
      <c r="L104" s="289"/>
      <c r="O104" t="s">
        <v>626</v>
      </c>
    </row>
    <row r="105" spans="2:15" customFormat="1" ht="16.2" x14ac:dyDescent="0.35">
      <c r="B105" s="289" t="s">
        <v>504</v>
      </c>
      <c r="C105" t="s">
        <v>843</v>
      </c>
      <c r="D105" t="s">
        <v>473</v>
      </c>
      <c r="E105" t="s">
        <v>743</v>
      </c>
      <c r="F105" s="472"/>
      <c r="G105" s="11" t="s">
        <v>1224</v>
      </c>
      <c r="H105" s="11"/>
      <c r="I105" t="s">
        <v>109</v>
      </c>
      <c r="J105" s="461">
        <v>9679089.7599999998</v>
      </c>
      <c r="K105" s="288" t="s">
        <v>838</v>
      </c>
      <c r="L105" s="289"/>
      <c r="O105" t="s">
        <v>626</v>
      </c>
    </row>
    <row r="106" spans="2:15" customFormat="1" ht="16.2" x14ac:dyDescent="0.35">
      <c r="B106" s="289" t="s">
        <v>504</v>
      </c>
      <c r="C106" t="s">
        <v>620</v>
      </c>
      <c r="D106" t="s">
        <v>471</v>
      </c>
      <c r="E106" t="s">
        <v>745</v>
      </c>
      <c r="F106" s="472"/>
      <c r="G106" s="11" t="s">
        <v>1224</v>
      </c>
      <c r="H106" s="11"/>
      <c r="I106" t="s">
        <v>109</v>
      </c>
      <c r="J106" s="461">
        <v>38680033.579999998</v>
      </c>
      <c r="K106" s="288" t="s">
        <v>838</v>
      </c>
      <c r="L106" s="289"/>
      <c r="O106" t="s">
        <v>626</v>
      </c>
    </row>
    <row r="107" spans="2:15" customFormat="1" ht="16.2" x14ac:dyDescent="0.35">
      <c r="B107" s="289" t="s">
        <v>504</v>
      </c>
      <c r="C107" t="s">
        <v>620</v>
      </c>
      <c r="D107" t="s">
        <v>471</v>
      </c>
      <c r="E107" t="s">
        <v>746</v>
      </c>
      <c r="F107" s="472"/>
      <c r="G107" s="11" t="s">
        <v>1224</v>
      </c>
      <c r="H107" s="11"/>
      <c r="I107" t="s">
        <v>109</v>
      </c>
      <c r="J107" s="461">
        <v>11604010.07</v>
      </c>
      <c r="K107" s="288" t="s">
        <v>838</v>
      </c>
      <c r="L107" s="289"/>
      <c r="O107" t="s">
        <v>626</v>
      </c>
    </row>
    <row r="108" spans="2:15" customFormat="1" ht="16.2" x14ac:dyDescent="0.35">
      <c r="B108" s="289" t="s">
        <v>504</v>
      </c>
      <c r="C108" t="s">
        <v>620</v>
      </c>
      <c r="D108" t="s">
        <v>471</v>
      </c>
      <c r="E108" t="s">
        <v>756</v>
      </c>
      <c r="F108" s="472"/>
      <c r="G108" s="11" t="s">
        <v>1224</v>
      </c>
      <c r="H108" s="11"/>
      <c r="I108" t="s">
        <v>109</v>
      </c>
      <c r="J108" s="461">
        <v>1741117.31</v>
      </c>
      <c r="K108" s="288" t="s">
        <v>838</v>
      </c>
      <c r="L108" s="289"/>
      <c r="O108" t="s">
        <v>626</v>
      </c>
    </row>
    <row r="109" spans="2:15" customFormat="1" ht="16.2" x14ac:dyDescent="0.35">
      <c r="B109" s="289" t="s">
        <v>504</v>
      </c>
      <c r="C109" t="s">
        <v>620</v>
      </c>
      <c r="D109" t="s">
        <v>473</v>
      </c>
      <c r="E109" t="s">
        <v>723</v>
      </c>
      <c r="F109" s="472"/>
      <c r="G109" s="11" t="s">
        <v>1224</v>
      </c>
      <c r="H109" s="11"/>
      <c r="I109" t="s">
        <v>109</v>
      </c>
      <c r="J109" s="461">
        <v>488056.97015443241</v>
      </c>
      <c r="K109" s="288" t="s">
        <v>838</v>
      </c>
      <c r="L109" s="289"/>
      <c r="O109" t="s">
        <v>626</v>
      </c>
    </row>
    <row r="110" spans="2:15" customFormat="1" ht="16.2" x14ac:dyDescent="0.35">
      <c r="B110" s="289" t="s">
        <v>504</v>
      </c>
      <c r="C110" t="s">
        <v>620</v>
      </c>
      <c r="D110" t="s">
        <v>473</v>
      </c>
      <c r="E110" t="s">
        <v>726</v>
      </c>
      <c r="F110" s="472"/>
      <c r="G110" s="11" t="s">
        <v>1224</v>
      </c>
      <c r="H110" s="11"/>
      <c r="I110" t="s">
        <v>109</v>
      </c>
      <c r="J110" s="461">
        <v>174376.10954534664</v>
      </c>
      <c r="K110" s="288" t="s">
        <v>838</v>
      </c>
      <c r="L110" s="289"/>
      <c r="O110" t="s">
        <v>626</v>
      </c>
    </row>
    <row r="111" spans="2:15" customFormat="1" ht="16.2" x14ac:dyDescent="0.35">
      <c r="B111" s="289" t="s">
        <v>504</v>
      </c>
      <c r="C111" t="s">
        <v>620</v>
      </c>
      <c r="D111" t="s">
        <v>473</v>
      </c>
      <c r="E111" t="s">
        <v>742</v>
      </c>
      <c r="F111" s="472"/>
      <c r="G111" s="11" t="s">
        <v>1224</v>
      </c>
      <c r="H111" s="11"/>
      <c r="I111" t="s">
        <v>109</v>
      </c>
      <c r="J111" s="461">
        <v>18015057.384759709</v>
      </c>
      <c r="K111" s="288" t="s">
        <v>838</v>
      </c>
      <c r="L111" s="289"/>
      <c r="O111" t="s">
        <v>626</v>
      </c>
    </row>
    <row r="112" spans="2:15" customFormat="1" ht="16.2" x14ac:dyDescent="0.35">
      <c r="B112" s="289" t="s">
        <v>504</v>
      </c>
      <c r="C112" t="s">
        <v>620</v>
      </c>
      <c r="D112" t="s">
        <v>473</v>
      </c>
      <c r="E112" t="s">
        <v>743</v>
      </c>
      <c r="F112" s="472"/>
      <c r="G112" s="11" t="s">
        <v>1224</v>
      </c>
      <c r="H112" s="11"/>
      <c r="I112" t="s">
        <v>109</v>
      </c>
      <c r="J112" s="461">
        <v>1162204.616536502</v>
      </c>
      <c r="K112" s="288" t="s">
        <v>838</v>
      </c>
      <c r="L112" s="289"/>
      <c r="O112" t="s">
        <v>626</v>
      </c>
    </row>
    <row r="113" spans="2:15" customFormat="1" ht="16.2" x14ac:dyDescent="0.35">
      <c r="B113" s="289" t="s">
        <v>504</v>
      </c>
      <c r="C113" t="s">
        <v>620</v>
      </c>
      <c r="D113" t="s">
        <v>762</v>
      </c>
      <c r="E113" t="s">
        <v>728</v>
      </c>
      <c r="F113" s="472"/>
      <c r="G113" s="11" t="s">
        <v>1224</v>
      </c>
      <c r="H113" s="11"/>
      <c r="I113" t="s">
        <v>109</v>
      </c>
      <c r="J113" s="461">
        <v>300000</v>
      </c>
      <c r="K113" s="288" t="s">
        <v>838</v>
      </c>
      <c r="L113" s="289"/>
      <c r="O113" t="s">
        <v>626</v>
      </c>
    </row>
    <row r="114" spans="2:15" customFormat="1" ht="16.2" x14ac:dyDescent="0.35">
      <c r="B114" s="289" t="s">
        <v>504</v>
      </c>
      <c r="C114" t="s">
        <v>620</v>
      </c>
      <c r="D114" t="s">
        <v>762</v>
      </c>
      <c r="E114" t="s">
        <v>730</v>
      </c>
      <c r="F114" s="472"/>
      <c r="G114" s="11" t="s">
        <v>1224</v>
      </c>
      <c r="H114" s="11"/>
      <c r="I114" t="s">
        <v>109</v>
      </c>
      <c r="J114" s="461">
        <v>200000</v>
      </c>
      <c r="K114" s="288" t="s">
        <v>838</v>
      </c>
      <c r="L114" s="289"/>
      <c r="O114" t="s">
        <v>626</v>
      </c>
    </row>
    <row r="115" spans="2:15" customFormat="1" ht="16.2" x14ac:dyDescent="0.35">
      <c r="B115" s="289" t="s">
        <v>504</v>
      </c>
      <c r="C115" t="s">
        <v>620</v>
      </c>
      <c r="D115" t="s">
        <v>762</v>
      </c>
      <c r="E115" t="s">
        <v>738</v>
      </c>
      <c r="F115" s="472"/>
      <c r="G115" s="11" t="s">
        <v>1224</v>
      </c>
      <c r="H115" s="11"/>
      <c r="I115" t="s">
        <v>109</v>
      </c>
      <c r="J115" s="461">
        <v>400000</v>
      </c>
      <c r="K115" s="288" t="s">
        <v>838</v>
      </c>
      <c r="L115" s="289"/>
      <c r="O115" t="s">
        <v>626</v>
      </c>
    </row>
    <row r="116" spans="2:15" customFormat="1" ht="16.2" x14ac:dyDescent="0.35">
      <c r="B116" s="289" t="s">
        <v>504</v>
      </c>
      <c r="C116" t="s">
        <v>572</v>
      </c>
      <c r="D116" t="s">
        <v>1220</v>
      </c>
      <c r="E116" t="s">
        <v>794</v>
      </c>
      <c r="F116" s="472"/>
      <c r="G116" s="11" t="s">
        <v>1224</v>
      </c>
      <c r="H116" s="11"/>
      <c r="I116" t="s">
        <v>109</v>
      </c>
      <c r="J116" s="461">
        <v>1375446.767212</v>
      </c>
      <c r="K116" s="288" t="s">
        <v>838</v>
      </c>
      <c r="L116" s="289"/>
      <c r="O116" t="s">
        <v>626</v>
      </c>
    </row>
    <row r="117" spans="2:15" customFormat="1" ht="16.2" x14ac:dyDescent="0.35">
      <c r="B117" s="289" t="s">
        <v>504</v>
      </c>
      <c r="C117" t="s">
        <v>572</v>
      </c>
      <c r="D117" t="s">
        <v>481</v>
      </c>
      <c r="E117" t="s">
        <v>770</v>
      </c>
      <c r="F117" s="472"/>
      <c r="G117" s="11" t="s">
        <v>1224</v>
      </c>
      <c r="H117" s="11"/>
      <c r="I117" t="s">
        <v>109</v>
      </c>
      <c r="J117" s="461">
        <v>632837.52</v>
      </c>
      <c r="K117" s="288" t="s">
        <v>838</v>
      </c>
      <c r="L117" s="289"/>
      <c r="O117" t="s">
        <v>626</v>
      </c>
    </row>
    <row r="118" spans="2:15" customFormat="1" ht="16.2" x14ac:dyDescent="0.35">
      <c r="B118" s="289" t="s">
        <v>504</v>
      </c>
      <c r="C118" t="s">
        <v>572</v>
      </c>
      <c r="D118" t="s">
        <v>485</v>
      </c>
      <c r="E118" t="s">
        <v>800</v>
      </c>
      <c r="F118" s="472"/>
      <c r="G118" s="11" t="s">
        <v>1224</v>
      </c>
      <c r="H118" s="11"/>
      <c r="I118" t="s">
        <v>109</v>
      </c>
      <c r="J118" s="461">
        <v>10221455</v>
      </c>
      <c r="K118" s="288" t="s">
        <v>838</v>
      </c>
      <c r="L118" s="289"/>
      <c r="O118" t="s">
        <v>626</v>
      </c>
    </row>
    <row r="119" spans="2:15" customFormat="1" ht="16.2" x14ac:dyDescent="0.35">
      <c r="B119" s="289" t="s">
        <v>504</v>
      </c>
      <c r="C119" t="s">
        <v>572</v>
      </c>
      <c r="D119" t="s">
        <v>471</v>
      </c>
      <c r="E119" t="s">
        <v>771</v>
      </c>
      <c r="F119" s="472"/>
      <c r="G119" s="11" t="s">
        <v>1224</v>
      </c>
      <c r="H119" s="11"/>
      <c r="I119" t="s">
        <v>109</v>
      </c>
      <c r="J119" s="461">
        <v>616935.6</v>
      </c>
      <c r="K119" s="288" t="s">
        <v>838</v>
      </c>
      <c r="L119" s="289"/>
      <c r="O119" t="s">
        <v>626</v>
      </c>
    </row>
    <row r="120" spans="2:15" customFormat="1" ht="16.2" x14ac:dyDescent="0.35">
      <c r="B120" s="289" t="s">
        <v>504</v>
      </c>
      <c r="C120" t="s">
        <v>572</v>
      </c>
      <c r="D120" t="s">
        <v>471</v>
      </c>
      <c r="E120" t="s">
        <v>792</v>
      </c>
      <c r="F120" s="472"/>
      <c r="G120" s="11" t="s">
        <v>1224</v>
      </c>
      <c r="H120" s="11"/>
      <c r="I120" t="s">
        <v>109</v>
      </c>
      <c r="J120" s="461">
        <v>15069403.029999999</v>
      </c>
      <c r="K120" s="288" t="s">
        <v>838</v>
      </c>
      <c r="L120" s="289"/>
      <c r="O120" t="s">
        <v>626</v>
      </c>
    </row>
    <row r="121" spans="2:15" customFormat="1" ht="16.2" x14ac:dyDescent="0.35">
      <c r="B121" s="289" t="s">
        <v>504</v>
      </c>
      <c r="C121" t="s">
        <v>572</v>
      </c>
      <c r="D121" t="s">
        <v>479</v>
      </c>
      <c r="E121" t="s">
        <v>779</v>
      </c>
      <c r="F121" s="472"/>
      <c r="G121" s="11" t="s">
        <v>1224</v>
      </c>
      <c r="H121" s="11"/>
      <c r="I121" t="s">
        <v>109</v>
      </c>
      <c r="J121" s="461">
        <v>146054.65</v>
      </c>
      <c r="K121" s="288" t="s">
        <v>838</v>
      </c>
      <c r="L121" s="289"/>
      <c r="O121" t="s">
        <v>626</v>
      </c>
    </row>
    <row r="122" spans="2:15" customFormat="1" ht="16.2" x14ac:dyDescent="0.35">
      <c r="B122" s="289" t="s">
        <v>504</v>
      </c>
      <c r="C122" t="s">
        <v>572</v>
      </c>
      <c r="D122" t="s">
        <v>479</v>
      </c>
      <c r="E122" t="s">
        <v>781</v>
      </c>
      <c r="F122" s="472"/>
      <c r="G122" s="11" t="s">
        <v>1224</v>
      </c>
      <c r="H122" s="11"/>
      <c r="I122" t="s">
        <v>109</v>
      </c>
      <c r="J122" s="461">
        <v>10561</v>
      </c>
      <c r="K122" s="288" t="s">
        <v>838</v>
      </c>
      <c r="L122" s="289"/>
      <c r="O122" t="s">
        <v>626</v>
      </c>
    </row>
    <row r="123" spans="2:15" customFormat="1" ht="16.2" x14ac:dyDescent="0.35">
      <c r="B123" s="289" t="s">
        <v>504</v>
      </c>
      <c r="C123" t="s">
        <v>572</v>
      </c>
      <c r="D123" t="s">
        <v>479</v>
      </c>
      <c r="E123" t="s">
        <v>791</v>
      </c>
      <c r="F123" s="472"/>
      <c r="G123" s="11" t="s">
        <v>1224</v>
      </c>
      <c r="H123" s="11"/>
      <c r="I123" t="s">
        <v>109</v>
      </c>
      <c r="J123" s="461">
        <v>8896019.5800000001</v>
      </c>
      <c r="K123" s="288" t="s">
        <v>838</v>
      </c>
      <c r="L123" s="289"/>
      <c r="O123" t="s">
        <v>626</v>
      </c>
    </row>
    <row r="124" spans="2:15" customFormat="1" ht="16.2" x14ac:dyDescent="0.35">
      <c r="B124" s="289" t="s">
        <v>504</v>
      </c>
      <c r="C124" t="s">
        <v>572</v>
      </c>
      <c r="D124" t="s">
        <v>482</v>
      </c>
      <c r="E124" t="s">
        <v>766</v>
      </c>
      <c r="F124" s="472"/>
      <c r="G124" s="11" t="s">
        <v>1224</v>
      </c>
      <c r="H124" s="11"/>
      <c r="I124" t="s">
        <v>109</v>
      </c>
      <c r="J124" s="461">
        <v>14122.428307939543</v>
      </c>
      <c r="K124" s="288" t="s">
        <v>838</v>
      </c>
      <c r="L124" s="289"/>
      <c r="O124" t="s">
        <v>626</v>
      </c>
    </row>
    <row r="125" spans="2:15" customFormat="1" ht="16.2" x14ac:dyDescent="0.35">
      <c r="B125" s="289" t="s">
        <v>504</v>
      </c>
      <c r="C125" t="s">
        <v>572</v>
      </c>
      <c r="D125" t="s">
        <v>482</v>
      </c>
      <c r="E125" t="s">
        <v>768</v>
      </c>
      <c r="F125" s="472"/>
      <c r="G125" s="11" t="s">
        <v>1224</v>
      </c>
      <c r="H125" s="11"/>
      <c r="I125" t="s">
        <v>109</v>
      </c>
      <c r="J125" s="461">
        <v>24885426.076978799</v>
      </c>
      <c r="K125" s="288" t="s">
        <v>838</v>
      </c>
      <c r="L125" s="289"/>
      <c r="O125" t="s">
        <v>626</v>
      </c>
    </row>
    <row r="126" spans="2:15" customFormat="1" ht="16.2" x14ac:dyDescent="0.35">
      <c r="B126" s="289" t="s">
        <v>504</v>
      </c>
      <c r="C126" t="s">
        <v>572</v>
      </c>
      <c r="D126" t="s">
        <v>473</v>
      </c>
      <c r="E126" t="s">
        <v>723</v>
      </c>
      <c r="F126" s="472"/>
      <c r="G126" s="11" t="s">
        <v>1224</v>
      </c>
      <c r="H126" s="11"/>
      <c r="I126" t="s">
        <v>109</v>
      </c>
      <c r="J126" s="461">
        <v>1771669.6832142272</v>
      </c>
      <c r="K126" s="288" t="s">
        <v>838</v>
      </c>
      <c r="L126" s="289"/>
      <c r="O126" t="s">
        <v>626</v>
      </c>
    </row>
    <row r="127" spans="2:15" customFormat="1" ht="16.2" x14ac:dyDescent="0.35">
      <c r="B127" s="289" t="s">
        <v>504</v>
      </c>
      <c r="C127" t="s">
        <v>572</v>
      </c>
      <c r="D127" t="s">
        <v>473</v>
      </c>
      <c r="E127" t="s">
        <v>726</v>
      </c>
      <c r="F127" s="472"/>
      <c r="G127" s="11" t="s">
        <v>1224</v>
      </c>
      <c r="H127" s="11"/>
      <c r="I127" t="s">
        <v>109</v>
      </c>
      <c r="J127" s="461">
        <v>123935.4884069175</v>
      </c>
      <c r="K127" s="288" t="s">
        <v>838</v>
      </c>
      <c r="L127" s="289"/>
      <c r="O127" t="s">
        <v>626</v>
      </c>
    </row>
    <row r="128" spans="2:15" customFormat="1" ht="16.2" x14ac:dyDescent="0.35">
      <c r="B128" s="289" t="s">
        <v>504</v>
      </c>
      <c r="C128" t="s">
        <v>572</v>
      </c>
      <c r="D128" t="s">
        <v>473</v>
      </c>
      <c r="E128" t="s">
        <v>776</v>
      </c>
      <c r="F128" s="472"/>
      <c r="G128" s="11" t="s">
        <v>1224</v>
      </c>
      <c r="H128" s="11"/>
      <c r="I128" t="s">
        <v>109</v>
      </c>
      <c r="J128" s="461">
        <v>1067944.52999999</v>
      </c>
      <c r="K128" s="288" t="s">
        <v>838</v>
      </c>
      <c r="L128" s="289"/>
      <c r="O128" t="s">
        <v>626</v>
      </c>
    </row>
    <row r="129" spans="2:15" customFormat="1" ht="16.2" x14ac:dyDescent="0.35">
      <c r="B129" s="289" t="s">
        <v>504</v>
      </c>
      <c r="C129" t="s">
        <v>572</v>
      </c>
      <c r="D129" t="s">
        <v>473</v>
      </c>
      <c r="E129" t="s">
        <v>742</v>
      </c>
      <c r="F129" s="472"/>
      <c r="G129" s="11" t="s">
        <v>1224</v>
      </c>
      <c r="H129" s="11"/>
      <c r="I129" t="s">
        <v>109</v>
      </c>
      <c r="J129" s="461">
        <v>28105752.564939402</v>
      </c>
      <c r="K129" s="288" t="s">
        <v>838</v>
      </c>
      <c r="L129" s="289"/>
      <c r="O129" t="s">
        <v>626</v>
      </c>
    </row>
    <row r="130" spans="2:15" customFormat="1" ht="16.2" x14ac:dyDescent="0.35">
      <c r="B130" s="289" t="s">
        <v>504</v>
      </c>
      <c r="C130" t="s">
        <v>572</v>
      </c>
      <c r="D130" t="s">
        <v>473</v>
      </c>
      <c r="E130" t="s">
        <v>743</v>
      </c>
      <c r="F130" s="472"/>
      <c r="G130" s="11" t="s">
        <v>1224</v>
      </c>
      <c r="H130" s="11"/>
      <c r="I130" t="s">
        <v>109</v>
      </c>
      <c r="J130" s="461">
        <v>13198424.75</v>
      </c>
      <c r="K130" s="288" t="s">
        <v>838</v>
      </c>
      <c r="L130" s="289"/>
      <c r="O130" t="s">
        <v>626</v>
      </c>
    </row>
    <row r="131" spans="2:15" customFormat="1" ht="16.2" x14ac:dyDescent="0.35">
      <c r="B131" s="289" t="s">
        <v>504</v>
      </c>
      <c r="C131" t="s">
        <v>572</v>
      </c>
      <c r="D131" t="s">
        <v>483</v>
      </c>
      <c r="E131" t="s">
        <v>790</v>
      </c>
      <c r="F131" s="472"/>
      <c r="G131" s="11" t="s">
        <v>1224</v>
      </c>
      <c r="H131" s="11"/>
      <c r="I131" t="s">
        <v>109</v>
      </c>
      <c r="J131" s="461">
        <v>4841838.6999999993</v>
      </c>
      <c r="K131" s="288" t="s">
        <v>838</v>
      </c>
      <c r="L131" s="289"/>
      <c r="O131" t="s">
        <v>626</v>
      </c>
    </row>
    <row r="132" spans="2:15" customFormat="1" ht="16.2" x14ac:dyDescent="0.35">
      <c r="B132" s="289" t="s">
        <v>597</v>
      </c>
      <c r="C132" t="s">
        <v>629</v>
      </c>
      <c r="D132" t="s">
        <v>471</v>
      </c>
      <c r="E132" t="s">
        <v>745</v>
      </c>
      <c r="F132" s="472"/>
      <c r="G132" s="11" t="s">
        <v>1224</v>
      </c>
      <c r="H132" s="11"/>
      <c r="I132" t="s">
        <v>109</v>
      </c>
      <c r="J132" s="461">
        <v>13002224.27</v>
      </c>
      <c r="K132" s="288" t="s">
        <v>838</v>
      </c>
      <c r="L132" s="289"/>
      <c r="O132" t="s">
        <v>626</v>
      </c>
    </row>
    <row r="133" spans="2:15" customFormat="1" ht="16.2" x14ac:dyDescent="0.35">
      <c r="B133" s="289" t="s">
        <v>597</v>
      </c>
      <c r="C133" t="s">
        <v>629</v>
      </c>
      <c r="D133" t="s">
        <v>471</v>
      </c>
      <c r="E133" t="s">
        <v>746</v>
      </c>
      <c r="F133" s="472"/>
      <c r="G133" s="11" t="s">
        <v>1224</v>
      </c>
      <c r="H133" s="11"/>
      <c r="I133" t="s">
        <v>109</v>
      </c>
      <c r="J133" s="461">
        <v>3900622.29</v>
      </c>
      <c r="K133" s="288" t="s">
        <v>838</v>
      </c>
      <c r="L133" s="289"/>
      <c r="O133" t="s">
        <v>626</v>
      </c>
    </row>
    <row r="134" spans="2:15" customFormat="1" ht="16.2" x14ac:dyDescent="0.35">
      <c r="B134" s="289" t="s">
        <v>597</v>
      </c>
      <c r="C134" t="s">
        <v>629</v>
      </c>
      <c r="D134" t="s">
        <v>471</v>
      </c>
      <c r="E134" t="s">
        <v>756</v>
      </c>
      <c r="F134" s="472"/>
      <c r="G134" s="11" t="s">
        <v>1224</v>
      </c>
      <c r="H134" s="11"/>
      <c r="I134" t="s">
        <v>109</v>
      </c>
      <c r="J134" s="461">
        <v>618985.05000000005</v>
      </c>
      <c r="K134" s="288" t="s">
        <v>838</v>
      </c>
      <c r="L134" s="289"/>
      <c r="O134" t="s">
        <v>626</v>
      </c>
    </row>
    <row r="135" spans="2:15" customFormat="1" ht="16.2" x14ac:dyDescent="0.35">
      <c r="B135" s="289" t="s">
        <v>597</v>
      </c>
      <c r="C135" t="s">
        <v>629</v>
      </c>
      <c r="D135" t="s">
        <v>473</v>
      </c>
      <c r="E135" t="s">
        <v>723</v>
      </c>
      <c r="F135" s="472"/>
      <c r="G135" s="11" t="s">
        <v>1224</v>
      </c>
      <c r="H135" s="11"/>
      <c r="I135" t="s">
        <v>109</v>
      </c>
      <c r="J135" s="461">
        <v>161942.77113934222</v>
      </c>
      <c r="K135" s="288" t="s">
        <v>838</v>
      </c>
      <c r="L135" s="289"/>
      <c r="O135" t="s">
        <v>626</v>
      </c>
    </row>
    <row r="136" spans="2:15" customFormat="1" ht="16.2" x14ac:dyDescent="0.35">
      <c r="B136" s="289" t="s">
        <v>597</v>
      </c>
      <c r="C136" t="s">
        <v>629</v>
      </c>
      <c r="D136" t="s">
        <v>473</v>
      </c>
      <c r="E136" t="s">
        <v>726</v>
      </c>
      <c r="F136" s="472"/>
      <c r="G136" s="11" t="s">
        <v>1224</v>
      </c>
      <c r="H136" s="11"/>
      <c r="I136" t="s">
        <v>109</v>
      </c>
      <c r="J136" s="461">
        <v>57913.508117288271</v>
      </c>
      <c r="K136" s="288" t="s">
        <v>838</v>
      </c>
      <c r="L136" s="289"/>
      <c r="O136" t="s">
        <v>626</v>
      </c>
    </row>
    <row r="137" spans="2:15" customFormat="1" ht="16.2" x14ac:dyDescent="0.35">
      <c r="B137" s="289" t="s">
        <v>597</v>
      </c>
      <c r="C137" t="s">
        <v>629</v>
      </c>
      <c r="D137" t="s">
        <v>473</v>
      </c>
      <c r="E137" t="s">
        <v>742</v>
      </c>
      <c r="F137" s="472"/>
      <c r="G137" s="11" t="s">
        <v>1224</v>
      </c>
      <c r="H137" s="11"/>
      <c r="I137" t="s">
        <v>109</v>
      </c>
      <c r="J137" s="461">
        <v>7864722.2247990314</v>
      </c>
      <c r="K137" s="288" t="s">
        <v>838</v>
      </c>
      <c r="L137" s="289"/>
      <c r="O137" t="s">
        <v>626</v>
      </c>
    </row>
    <row r="138" spans="2:15" customFormat="1" ht="16.2" x14ac:dyDescent="0.35">
      <c r="B138" s="289" t="s">
        <v>597</v>
      </c>
      <c r="C138" t="s">
        <v>629</v>
      </c>
      <c r="D138" t="s">
        <v>473</v>
      </c>
      <c r="E138" t="s">
        <v>743</v>
      </c>
      <c r="F138" s="472"/>
      <c r="G138" s="11" t="s">
        <v>1224</v>
      </c>
      <c r="H138" s="11"/>
      <c r="I138" t="s">
        <v>109</v>
      </c>
      <c r="J138" s="461">
        <v>67208.719312876274</v>
      </c>
      <c r="K138" s="288" t="s">
        <v>838</v>
      </c>
      <c r="L138" s="289"/>
      <c r="O138" t="s">
        <v>626</v>
      </c>
    </row>
    <row r="139" spans="2:15" customFormat="1" ht="16.2" x14ac:dyDescent="0.35">
      <c r="B139" s="289" t="s">
        <v>597</v>
      </c>
      <c r="C139" t="s">
        <v>595</v>
      </c>
      <c r="D139" t="s">
        <v>471</v>
      </c>
      <c r="E139" t="s">
        <v>734</v>
      </c>
      <c r="F139" s="472"/>
      <c r="G139" s="11" t="s">
        <v>1224</v>
      </c>
      <c r="H139" s="11"/>
      <c r="I139" t="s">
        <v>109</v>
      </c>
      <c r="J139" s="461">
        <v>5729284</v>
      </c>
      <c r="K139" s="288" t="s">
        <v>838</v>
      </c>
      <c r="L139" s="289"/>
      <c r="O139" t="s">
        <v>626</v>
      </c>
    </row>
    <row r="140" spans="2:15" customFormat="1" ht="16.2" x14ac:dyDescent="0.35">
      <c r="B140" s="289" t="s">
        <v>597</v>
      </c>
      <c r="C140" t="s">
        <v>595</v>
      </c>
      <c r="D140" t="s">
        <v>471</v>
      </c>
      <c r="E140" t="s">
        <v>752</v>
      </c>
      <c r="F140" s="472"/>
      <c r="G140" s="11" t="s">
        <v>1224</v>
      </c>
      <c r="H140" s="11"/>
      <c r="I140" t="s">
        <v>109</v>
      </c>
      <c r="J140" s="461">
        <v>10660524.48</v>
      </c>
      <c r="K140" s="288" t="s">
        <v>838</v>
      </c>
      <c r="L140" s="289"/>
      <c r="O140" t="s">
        <v>626</v>
      </c>
    </row>
    <row r="141" spans="2:15" customFormat="1" ht="16.2" x14ac:dyDescent="0.35">
      <c r="B141" s="289" t="s">
        <v>597</v>
      </c>
      <c r="C141" t="s">
        <v>595</v>
      </c>
      <c r="D141" t="s">
        <v>473</v>
      </c>
      <c r="E141" t="s">
        <v>723</v>
      </c>
      <c r="F141" s="472"/>
      <c r="G141" s="11" t="s">
        <v>1224</v>
      </c>
      <c r="H141" s="11"/>
      <c r="I141" t="s">
        <v>109</v>
      </c>
      <c r="J141" s="461">
        <v>246762.92709354209</v>
      </c>
      <c r="K141" s="288" t="s">
        <v>838</v>
      </c>
      <c r="L141" s="289"/>
      <c r="O141" t="s">
        <v>626</v>
      </c>
    </row>
    <row r="142" spans="2:15" customFormat="1" ht="16.2" x14ac:dyDescent="0.35">
      <c r="B142" s="289" t="s">
        <v>597</v>
      </c>
      <c r="C142" t="s">
        <v>595</v>
      </c>
      <c r="D142" t="s">
        <v>473</v>
      </c>
      <c r="E142" t="s">
        <v>726</v>
      </c>
      <c r="F142" s="472"/>
      <c r="G142" s="11" t="s">
        <v>1224</v>
      </c>
      <c r="H142" s="11"/>
      <c r="I142" t="s">
        <v>109</v>
      </c>
      <c r="J142" s="461">
        <v>85598.43254463443</v>
      </c>
      <c r="K142" s="288" t="s">
        <v>838</v>
      </c>
      <c r="L142" s="289"/>
      <c r="O142" t="s">
        <v>839</v>
      </c>
    </row>
    <row r="143" spans="2:15" customFormat="1" ht="16.2" x14ac:dyDescent="0.35">
      <c r="B143" s="289" t="s">
        <v>597</v>
      </c>
      <c r="C143" t="s">
        <v>595</v>
      </c>
      <c r="D143" t="s">
        <v>473</v>
      </c>
      <c r="E143" t="s">
        <v>742</v>
      </c>
      <c r="F143" s="472"/>
      <c r="G143" s="11" t="s">
        <v>1224</v>
      </c>
      <c r="H143" s="11"/>
      <c r="I143" t="s">
        <v>109</v>
      </c>
      <c r="J143" s="461">
        <v>17943266.393389542</v>
      </c>
      <c r="K143" s="288" t="s">
        <v>838</v>
      </c>
      <c r="L143" s="289"/>
      <c r="O143" t="s">
        <v>839</v>
      </c>
    </row>
    <row r="144" spans="2:15" customFormat="1" ht="16.2" x14ac:dyDescent="0.35">
      <c r="B144" s="289" t="s">
        <v>597</v>
      </c>
      <c r="C144" t="s">
        <v>595</v>
      </c>
      <c r="D144" t="s">
        <v>765</v>
      </c>
      <c r="E144" t="s">
        <v>732</v>
      </c>
      <c r="F144" s="472"/>
      <c r="G144" s="11" t="s">
        <v>1224</v>
      </c>
      <c r="H144" s="11"/>
      <c r="I144" t="s">
        <v>109</v>
      </c>
      <c r="J144" s="461">
        <v>4669891</v>
      </c>
      <c r="K144" s="288" t="s">
        <v>838</v>
      </c>
      <c r="L144" s="289"/>
      <c r="O144" t="s">
        <v>839</v>
      </c>
    </row>
    <row r="145" spans="2:15" customFormat="1" ht="16.2" x14ac:dyDescent="0.35">
      <c r="B145" s="289" t="s">
        <v>597</v>
      </c>
      <c r="C145" t="s">
        <v>595</v>
      </c>
      <c r="D145" t="s">
        <v>765</v>
      </c>
      <c r="E145" t="s">
        <v>738</v>
      </c>
      <c r="F145" s="472"/>
      <c r="G145" s="11" t="s">
        <v>1224</v>
      </c>
      <c r="H145" s="11"/>
      <c r="I145" t="s">
        <v>109</v>
      </c>
      <c r="J145" s="461">
        <v>150000</v>
      </c>
      <c r="K145" s="288" t="s">
        <v>838</v>
      </c>
      <c r="L145" s="289"/>
      <c r="O145" t="s">
        <v>839</v>
      </c>
    </row>
    <row r="146" spans="2:15" customFormat="1" ht="16.2" x14ac:dyDescent="0.35">
      <c r="B146" s="289" t="s">
        <v>597</v>
      </c>
      <c r="C146" t="s">
        <v>676</v>
      </c>
      <c r="D146" t="s">
        <v>471</v>
      </c>
      <c r="E146" t="s">
        <v>745</v>
      </c>
      <c r="F146" s="472"/>
      <c r="G146" s="11" t="s">
        <v>1224</v>
      </c>
      <c r="H146" s="11"/>
      <c r="I146" t="s">
        <v>109</v>
      </c>
      <c r="J146" s="461">
        <v>24909967</v>
      </c>
      <c r="K146" s="288" t="s">
        <v>838</v>
      </c>
      <c r="L146" s="289"/>
      <c r="O146" t="s">
        <v>839</v>
      </c>
    </row>
    <row r="147" spans="2:15" customFormat="1" ht="16.2" x14ac:dyDescent="0.35">
      <c r="B147" s="289" t="s">
        <v>597</v>
      </c>
      <c r="C147" t="s">
        <v>676</v>
      </c>
      <c r="D147" t="s">
        <v>471</v>
      </c>
      <c r="E147" t="s">
        <v>746</v>
      </c>
      <c r="F147" s="472"/>
      <c r="G147" s="11" t="s">
        <v>1224</v>
      </c>
      <c r="H147" s="11"/>
      <c r="I147" t="s">
        <v>109</v>
      </c>
      <c r="J147" s="461">
        <v>7472990</v>
      </c>
      <c r="K147" s="288" t="s">
        <v>838</v>
      </c>
      <c r="L147" s="289"/>
      <c r="O147" t="s">
        <v>839</v>
      </c>
    </row>
    <row r="148" spans="2:15" customFormat="1" ht="16.2" x14ac:dyDescent="0.35">
      <c r="B148" s="289" t="s">
        <v>597</v>
      </c>
      <c r="C148" t="s">
        <v>676</v>
      </c>
      <c r="D148" t="s">
        <v>471</v>
      </c>
      <c r="E148" t="s">
        <v>747</v>
      </c>
      <c r="F148" s="472"/>
      <c r="G148" s="11" t="s">
        <v>1224</v>
      </c>
      <c r="H148" s="11"/>
      <c r="I148" t="s">
        <v>109</v>
      </c>
      <c r="J148" s="461">
        <v>26979.17</v>
      </c>
      <c r="K148" s="288" t="s">
        <v>838</v>
      </c>
      <c r="L148" s="289"/>
      <c r="O148" t="s">
        <v>839</v>
      </c>
    </row>
    <row r="149" spans="2:15" customFormat="1" ht="16.2" x14ac:dyDescent="0.35">
      <c r="B149" s="289" t="s">
        <v>597</v>
      </c>
      <c r="C149" t="s">
        <v>676</v>
      </c>
      <c r="D149" t="s">
        <v>471</v>
      </c>
      <c r="E149" t="s">
        <v>748</v>
      </c>
      <c r="F149" s="472"/>
      <c r="G149" s="11" t="s">
        <v>1224</v>
      </c>
      <c r="H149" s="11"/>
      <c r="I149" t="s">
        <v>109</v>
      </c>
      <c r="J149" s="461">
        <v>26979.17</v>
      </c>
      <c r="K149" s="288" t="s">
        <v>838</v>
      </c>
      <c r="L149" s="289"/>
      <c r="O149" t="s">
        <v>839</v>
      </c>
    </row>
    <row r="150" spans="2:15" customFormat="1" ht="16.2" x14ac:dyDescent="0.35">
      <c r="B150" s="289" t="s">
        <v>597</v>
      </c>
      <c r="C150" t="s">
        <v>676</v>
      </c>
      <c r="D150" t="s">
        <v>471</v>
      </c>
      <c r="E150" t="s">
        <v>756</v>
      </c>
      <c r="F150" s="472"/>
      <c r="G150" s="11" t="s">
        <v>1224</v>
      </c>
      <c r="H150" s="11"/>
      <c r="I150" t="s">
        <v>109</v>
      </c>
      <c r="J150" s="461">
        <v>1119347</v>
      </c>
      <c r="K150" s="288" t="s">
        <v>838</v>
      </c>
      <c r="L150" s="289"/>
      <c r="O150" t="s">
        <v>839</v>
      </c>
    </row>
    <row r="151" spans="2:15" customFormat="1" ht="16.2" x14ac:dyDescent="0.35">
      <c r="B151" s="289" t="s">
        <v>597</v>
      </c>
      <c r="C151" t="s">
        <v>676</v>
      </c>
      <c r="D151" t="s">
        <v>473</v>
      </c>
      <c r="E151" t="s">
        <v>723</v>
      </c>
      <c r="F151" s="472"/>
      <c r="G151" s="11" t="s">
        <v>1224</v>
      </c>
      <c r="H151" s="11"/>
      <c r="I151" t="s">
        <v>109</v>
      </c>
      <c r="J151" s="461">
        <v>258562.91395126586</v>
      </c>
      <c r="K151" s="288" t="s">
        <v>838</v>
      </c>
      <c r="L151" s="289"/>
      <c r="O151" t="s">
        <v>839</v>
      </c>
    </row>
    <row r="152" spans="2:15" customFormat="1" ht="16.2" x14ac:dyDescent="0.35">
      <c r="B152" s="289" t="s">
        <v>597</v>
      </c>
      <c r="C152" t="s">
        <v>676</v>
      </c>
      <c r="D152" t="s">
        <v>473</v>
      </c>
      <c r="E152" t="s">
        <v>726</v>
      </c>
      <c r="F152" s="472"/>
      <c r="G152" s="11" t="s">
        <v>1224</v>
      </c>
      <c r="H152" s="11"/>
      <c r="I152" t="s">
        <v>109</v>
      </c>
      <c r="J152" s="461">
        <v>90682.92</v>
      </c>
      <c r="K152" s="288" t="s">
        <v>838</v>
      </c>
      <c r="L152" s="289"/>
      <c r="O152" t="s">
        <v>839</v>
      </c>
    </row>
    <row r="153" spans="2:15" customFormat="1" ht="16.2" x14ac:dyDescent="0.35">
      <c r="B153" s="289" t="s">
        <v>597</v>
      </c>
      <c r="C153" t="s">
        <v>676</v>
      </c>
      <c r="D153" t="s">
        <v>473</v>
      </c>
      <c r="E153" t="s">
        <v>742</v>
      </c>
      <c r="F153" s="472"/>
      <c r="G153" s="11" t="s">
        <v>1224</v>
      </c>
      <c r="H153" s="11"/>
      <c r="I153" t="s">
        <v>109</v>
      </c>
      <c r="J153" s="461">
        <v>10270257.438467668</v>
      </c>
      <c r="K153" s="288" t="s">
        <v>838</v>
      </c>
      <c r="L153" s="289"/>
      <c r="O153" t="s">
        <v>839</v>
      </c>
    </row>
    <row r="154" spans="2:15" customFormat="1" ht="16.2" x14ac:dyDescent="0.35">
      <c r="B154" s="289" t="s">
        <v>504</v>
      </c>
      <c r="C154" t="s">
        <v>552</v>
      </c>
      <c r="D154" t="s">
        <v>1220</v>
      </c>
      <c r="E154" t="s">
        <v>794</v>
      </c>
      <c r="F154" s="472"/>
      <c r="G154" s="11" t="s">
        <v>1224</v>
      </c>
      <c r="H154" s="11"/>
      <c r="I154" t="s">
        <v>109</v>
      </c>
      <c r="J154" s="461">
        <v>12899.8</v>
      </c>
      <c r="K154" s="288" t="s">
        <v>838</v>
      </c>
      <c r="L154" s="289"/>
      <c r="O154" t="s">
        <v>839</v>
      </c>
    </row>
    <row r="155" spans="2:15" customFormat="1" ht="16.2" x14ac:dyDescent="0.35">
      <c r="B155" s="289" t="s">
        <v>504</v>
      </c>
      <c r="C155" t="s">
        <v>552</v>
      </c>
      <c r="D155" t="s">
        <v>471</v>
      </c>
      <c r="E155" t="s">
        <v>771</v>
      </c>
      <c r="F155" s="472"/>
      <c r="G155" s="11" t="s">
        <v>1224</v>
      </c>
      <c r="H155" s="11"/>
      <c r="I155" t="s">
        <v>109</v>
      </c>
      <c r="J155" s="461">
        <v>1762.8199999999899</v>
      </c>
      <c r="K155" s="288" t="s">
        <v>838</v>
      </c>
      <c r="L155" s="289"/>
      <c r="O155" t="s">
        <v>839</v>
      </c>
    </row>
    <row r="156" spans="2:15" customFormat="1" ht="16.2" x14ac:dyDescent="0.35">
      <c r="B156" s="289" t="s">
        <v>504</v>
      </c>
      <c r="C156" t="s">
        <v>552</v>
      </c>
      <c r="D156" t="s">
        <v>473</v>
      </c>
      <c r="E156" t="s">
        <v>723</v>
      </c>
      <c r="F156" s="472"/>
      <c r="G156" s="11" t="s">
        <v>1224</v>
      </c>
      <c r="H156" s="11"/>
      <c r="I156" t="s">
        <v>109</v>
      </c>
      <c r="J156" s="461">
        <v>25150.765009526476</v>
      </c>
      <c r="K156" s="288" t="s">
        <v>838</v>
      </c>
      <c r="L156" s="289"/>
      <c r="O156" t="s">
        <v>839</v>
      </c>
    </row>
    <row r="157" spans="2:15" customFormat="1" ht="16.2" x14ac:dyDescent="0.35">
      <c r="B157" s="289" t="s">
        <v>504</v>
      </c>
      <c r="C157" t="s">
        <v>552</v>
      </c>
      <c r="D157" t="s">
        <v>473</v>
      </c>
      <c r="E157" t="s">
        <v>726</v>
      </c>
      <c r="F157" s="472"/>
      <c r="G157" s="11" t="s">
        <v>1224</v>
      </c>
      <c r="H157" s="11"/>
      <c r="I157" t="s">
        <v>109</v>
      </c>
      <c r="J157" s="461">
        <v>21388.052642151462</v>
      </c>
      <c r="K157" s="288" t="s">
        <v>838</v>
      </c>
      <c r="L157" s="289"/>
      <c r="O157" t="s">
        <v>839</v>
      </c>
    </row>
    <row r="158" spans="2:15" customFormat="1" ht="16.2" x14ac:dyDescent="0.35">
      <c r="B158" s="289" t="s">
        <v>504</v>
      </c>
      <c r="C158" t="s">
        <v>552</v>
      </c>
      <c r="D158" t="s">
        <v>473</v>
      </c>
      <c r="E158" t="s">
        <v>776</v>
      </c>
      <c r="F158" s="472"/>
      <c r="G158" s="11" t="s">
        <v>1224</v>
      </c>
      <c r="H158" s="11"/>
      <c r="I158" t="s">
        <v>109</v>
      </c>
      <c r="J158" s="461">
        <v>14271.585838725583</v>
      </c>
      <c r="K158" s="288" t="s">
        <v>838</v>
      </c>
      <c r="L158" s="289"/>
      <c r="O158" t="s">
        <v>839</v>
      </c>
    </row>
    <row r="159" spans="2:15" customFormat="1" ht="16.2" x14ac:dyDescent="0.35">
      <c r="B159" s="289" t="s">
        <v>504</v>
      </c>
      <c r="C159" t="s">
        <v>552</v>
      </c>
      <c r="D159" t="s">
        <v>473</v>
      </c>
      <c r="E159" t="s">
        <v>740</v>
      </c>
      <c r="F159" s="472"/>
      <c r="G159" s="11" t="s">
        <v>1224</v>
      </c>
      <c r="H159" s="11"/>
      <c r="I159" t="s">
        <v>109</v>
      </c>
      <c r="J159" s="461">
        <v>1181160.2</v>
      </c>
      <c r="K159" s="288" t="s">
        <v>838</v>
      </c>
      <c r="L159" s="289"/>
      <c r="O159" t="s">
        <v>839</v>
      </c>
    </row>
    <row r="160" spans="2:15" customFormat="1" ht="16.2" x14ac:dyDescent="0.35">
      <c r="B160" s="289" t="s">
        <v>504</v>
      </c>
      <c r="C160" t="s">
        <v>552</v>
      </c>
      <c r="D160" t="s">
        <v>473</v>
      </c>
      <c r="E160" t="s">
        <v>742</v>
      </c>
      <c r="F160" s="472"/>
      <c r="G160" s="11" t="s">
        <v>1224</v>
      </c>
      <c r="H160" s="11"/>
      <c r="I160" t="s">
        <v>109</v>
      </c>
      <c r="J160" s="461">
        <v>1892129.98</v>
      </c>
      <c r="K160" s="288" t="s">
        <v>838</v>
      </c>
      <c r="L160" s="289"/>
      <c r="O160" t="s">
        <v>839</v>
      </c>
    </row>
    <row r="161" spans="2:15" customFormat="1" ht="16.2" x14ac:dyDescent="0.35">
      <c r="B161" s="289" t="s">
        <v>504</v>
      </c>
      <c r="C161" t="s">
        <v>633</v>
      </c>
      <c r="D161" t="s">
        <v>1220</v>
      </c>
      <c r="E161" t="s">
        <v>794</v>
      </c>
      <c r="F161" s="472"/>
      <c r="G161" s="11" t="s">
        <v>1224</v>
      </c>
      <c r="H161" s="11"/>
      <c r="I161" t="s">
        <v>109</v>
      </c>
      <c r="J161" s="461">
        <v>205128.5589</v>
      </c>
      <c r="K161" s="288" t="s">
        <v>838</v>
      </c>
      <c r="L161" s="289"/>
      <c r="O161" t="s">
        <v>839</v>
      </c>
    </row>
    <row r="162" spans="2:15" customFormat="1" ht="16.2" x14ac:dyDescent="0.35">
      <c r="B162" s="289" t="s">
        <v>504</v>
      </c>
      <c r="C162" t="s">
        <v>633</v>
      </c>
      <c r="D162" t="s">
        <v>481</v>
      </c>
      <c r="E162" t="s">
        <v>770</v>
      </c>
      <c r="F162" s="472"/>
      <c r="G162" s="11" t="s">
        <v>1224</v>
      </c>
      <c r="H162" s="11"/>
      <c r="I162" t="s">
        <v>109</v>
      </c>
      <c r="J162" s="461">
        <v>5006.16</v>
      </c>
      <c r="K162" s="288" t="s">
        <v>838</v>
      </c>
      <c r="L162" s="289"/>
      <c r="O162" t="s">
        <v>839</v>
      </c>
    </row>
    <row r="163" spans="2:15" customFormat="1" ht="16.2" x14ac:dyDescent="0.35">
      <c r="B163" s="289" t="s">
        <v>504</v>
      </c>
      <c r="C163" t="s">
        <v>633</v>
      </c>
      <c r="D163" t="s">
        <v>485</v>
      </c>
      <c r="E163" t="s">
        <v>800</v>
      </c>
      <c r="F163" s="472"/>
      <c r="G163" s="11" t="s">
        <v>1224</v>
      </c>
      <c r="H163" s="11"/>
      <c r="I163" t="s">
        <v>109</v>
      </c>
      <c r="J163" s="461">
        <v>302549.5</v>
      </c>
      <c r="K163" s="288" t="s">
        <v>838</v>
      </c>
      <c r="L163" s="289"/>
      <c r="O163" t="s">
        <v>839</v>
      </c>
    </row>
    <row r="164" spans="2:15" customFormat="1" ht="16.2" x14ac:dyDescent="0.35">
      <c r="B164" s="289" t="s">
        <v>504</v>
      </c>
      <c r="C164" t="s">
        <v>633</v>
      </c>
      <c r="D164" t="s">
        <v>471</v>
      </c>
      <c r="E164" t="s">
        <v>771</v>
      </c>
      <c r="F164" s="472"/>
      <c r="G164" s="11" t="s">
        <v>1224</v>
      </c>
      <c r="H164" s="11"/>
      <c r="I164" t="s">
        <v>109</v>
      </c>
      <c r="J164" s="461">
        <v>5006.16</v>
      </c>
      <c r="K164" s="288" t="s">
        <v>838</v>
      </c>
      <c r="L164" s="289"/>
      <c r="O164" t="s">
        <v>839</v>
      </c>
    </row>
    <row r="165" spans="2:15" customFormat="1" ht="16.2" x14ac:dyDescent="0.35">
      <c r="B165" s="289" t="s">
        <v>504</v>
      </c>
      <c r="C165" t="s">
        <v>633</v>
      </c>
      <c r="D165" t="s">
        <v>471</v>
      </c>
      <c r="E165" t="s">
        <v>747</v>
      </c>
      <c r="F165" s="472"/>
      <c r="G165" s="11" t="s">
        <v>1224</v>
      </c>
      <c r="H165" s="11"/>
      <c r="I165" t="s">
        <v>109</v>
      </c>
      <c r="J165" s="461">
        <v>4840</v>
      </c>
      <c r="K165" s="288" t="s">
        <v>838</v>
      </c>
      <c r="L165" s="289"/>
      <c r="O165" t="s">
        <v>839</v>
      </c>
    </row>
    <row r="166" spans="2:15" customFormat="1" ht="16.2" x14ac:dyDescent="0.35">
      <c r="B166" s="289" t="s">
        <v>504</v>
      </c>
      <c r="C166" t="s">
        <v>633</v>
      </c>
      <c r="D166" t="s">
        <v>471</v>
      </c>
      <c r="E166" t="s">
        <v>792</v>
      </c>
      <c r="F166" s="472"/>
      <c r="G166" s="11" t="s">
        <v>1224</v>
      </c>
      <c r="H166" s="11"/>
      <c r="I166" t="s">
        <v>109</v>
      </c>
      <c r="J166" s="461">
        <v>2349343.0799999898</v>
      </c>
      <c r="K166" s="288" t="s">
        <v>838</v>
      </c>
      <c r="L166" s="289"/>
      <c r="O166" t="s">
        <v>626</v>
      </c>
    </row>
    <row r="167" spans="2:15" customFormat="1" ht="16.2" x14ac:dyDescent="0.35">
      <c r="B167" s="289" t="s">
        <v>504</v>
      </c>
      <c r="C167" t="s">
        <v>633</v>
      </c>
      <c r="D167" t="s">
        <v>471</v>
      </c>
      <c r="E167" t="s">
        <v>752</v>
      </c>
      <c r="F167" s="472"/>
      <c r="G167" s="11" t="s">
        <v>1224</v>
      </c>
      <c r="H167" s="11"/>
      <c r="I167" t="s">
        <v>109</v>
      </c>
      <c r="J167" s="461">
        <v>617194.29</v>
      </c>
      <c r="K167" s="288" t="s">
        <v>838</v>
      </c>
      <c r="L167" s="289"/>
      <c r="O167" t="s">
        <v>626</v>
      </c>
    </row>
    <row r="168" spans="2:15" customFormat="1" ht="16.2" x14ac:dyDescent="0.35">
      <c r="B168" s="289" t="s">
        <v>504</v>
      </c>
      <c r="C168" t="s">
        <v>633</v>
      </c>
      <c r="D168" t="s">
        <v>479</v>
      </c>
      <c r="E168" t="s">
        <v>760</v>
      </c>
      <c r="F168" s="472"/>
      <c r="G168" s="11" t="s">
        <v>1224</v>
      </c>
      <c r="H168" s="11"/>
      <c r="I168" t="s">
        <v>109</v>
      </c>
      <c r="J168" s="461">
        <v>168000</v>
      </c>
      <c r="K168" s="288" t="s">
        <v>838</v>
      </c>
      <c r="L168" s="289"/>
      <c r="O168" t="s">
        <v>626</v>
      </c>
    </row>
    <row r="169" spans="2:15" customFormat="1" ht="16.2" x14ac:dyDescent="0.35">
      <c r="B169" s="289" t="s">
        <v>504</v>
      </c>
      <c r="C169" t="s">
        <v>633</v>
      </c>
      <c r="D169" t="s">
        <v>479</v>
      </c>
      <c r="E169" t="s">
        <v>779</v>
      </c>
      <c r="F169" s="472"/>
      <c r="G169" s="11" t="s">
        <v>1224</v>
      </c>
      <c r="H169" s="11"/>
      <c r="I169" t="s">
        <v>109</v>
      </c>
      <c r="J169" s="461">
        <v>0.53810894880051618</v>
      </c>
      <c r="K169" s="288" t="s">
        <v>838</v>
      </c>
      <c r="L169" s="289"/>
      <c r="O169" t="s">
        <v>626</v>
      </c>
    </row>
    <row r="170" spans="2:15" customFormat="1" ht="16.2" x14ac:dyDescent="0.35">
      <c r="B170" s="289" t="s">
        <v>504</v>
      </c>
      <c r="C170" t="s">
        <v>633</v>
      </c>
      <c r="D170" t="s">
        <v>479</v>
      </c>
      <c r="E170" t="s">
        <v>781</v>
      </c>
      <c r="F170" s="472"/>
      <c r="G170" s="11" t="s">
        <v>1224</v>
      </c>
      <c r="H170" s="11"/>
      <c r="I170" t="s">
        <v>109</v>
      </c>
      <c r="J170" s="461">
        <v>12010</v>
      </c>
      <c r="K170" s="288" t="s">
        <v>838</v>
      </c>
      <c r="L170" s="289"/>
      <c r="O170" t="s">
        <v>626</v>
      </c>
    </row>
    <row r="171" spans="2:15" customFormat="1" ht="16.2" x14ac:dyDescent="0.35">
      <c r="B171" s="289" t="s">
        <v>504</v>
      </c>
      <c r="C171" t="s">
        <v>633</v>
      </c>
      <c r="D171" t="s">
        <v>479</v>
      </c>
      <c r="E171" t="s">
        <v>791</v>
      </c>
      <c r="F171" s="472"/>
      <c r="G171" s="11" t="s">
        <v>1224</v>
      </c>
      <c r="H171" s="11"/>
      <c r="I171" t="s">
        <v>109</v>
      </c>
      <c r="J171" s="461">
        <v>5465879.3600000003</v>
      </c>
      <c r="K171" s="288" t="s">
        <v>838</v>
      </c>
      <c r="L171" s="289"/>
      <c r="O171" t="s">
        <v>626</v>
      </c>
    </row>
    <row r="172" spans="2:15" customFormat="1" ht="16.2" x14ac:dyDescent="0.35">
      <c r="B172" s="289" t="s">
        <v>504</v>
      </c>
      <c r="C172" t="s">
        <v>633</v>
      </c>
      <c r="D172" t="s">
        <v>479</v>
      </c>
      <c r="E172" t="s">
        <v>796</v>
      </c>
      <c r="F172" s="472"/>
      <c r="G172" s="11" t="s">
        <v>1224</v>
      </c>
      <c r="H172" s="11"/>
      <c r="I172" t="s">
        <v>109</v>
      </c>
      <c r="J172" s="461">
        <v>30074.5</v>
      </c>
      <c r="K172" s="288" t="s">
        <v>838</v>
      </c>
      <c r="L172" s="289"/>
      <c r="O172" t="s">
        <v>626</v>
      </c>
    </row>
    <row r="173" spans="2:15" customFormat="1" ht="16.2" x14ac:dyDescent="0.35">
      <c r="B173" s="289" t="s">
        <v>504</v>
      </c>
      <c r="C173" t="s">
        <v>633</v>
      </c>
      <c r="D173" t="s">
        <v>482</v>
      </c>
      <c r="E173" t="s">
        <v>766</v>
      </c>
      <c r="F173" s="472"/>
      <c r="G173" s="11" t="s">
        <v>1224</v>
      </c>
      <c r="H173" s="11"/>
      <c r="I173" t="s">
        <v>109</v>
      </c>
      <c r="J173" s="461">
        <v>4870757.0547665861</v>
      </c>
      <c r="K173" s="288" t="s">
        <v>838</v>
      </c>
      <c r="L173" s="289"/>
      <c r="O173" t="s">
        <v>626</v>
      </c>
    </row>
    <row r="174" spans="2:15" customFormat="1" ht="16.2" x14ac:dyDescent="0.35">
      <c r="B174" s="289" t="s">
        <v>504</v>
      </c>
      <c r="C174" t="s">
        <v>633</v>
      </c>
      <c r="D174" t="s">
        <v>482</v>
      </c>
      <c r="E174" t="s">
        <v>768</v>
      </c>
      <c r="F174" s="472"/>
      <c r="G174" s="11" t="s">
        <v>1224</v>
      </c>
      <c r="H174" s="11"/>
      <c r="I174" t="s">
        <v>109</v>
      </c>
      <c r="J174" s="461">
        <v>4977656.5397890173</v>
      </c>
      <c r="K174" s="288" t="s">
        <v>838</v>
      </c>
      <c r="L174" s="289"/>
      <c r="O174" t="s">
        <v>626</v>
      </c>
    </row>
    <row r="175" spans="2:15" customFormat="1" ht="16.2" x14ac:dyDescent="0.35">
      <c r="B175" s="289" t="s">
        <v>504</v>
      </c>
      <c r="C175" t="s">
        <v>633</v>
      </c>
      <c r="D175" t="s">
        <v>473</v>
      </c>
      <c r="E175" t="s">
        <v>723</v>
      </c>
      <c r="F175" s="472"/>
      <c r="G175" s="11" t="s">
        <v>1224</v>
      </c>
      <c r="H175" s="11"/>
      <c r="I175" t="s">
        <v>109</v>
      </c>
      <c r="J175" s="461">
        <v>2856704.127739273</v>
      </c>
      <c r="K175" s="288" t="s">
        <v>838</v>
      </c>
      <c r="L175" s="289"/>
      <c r="O175" t="s">
        <v>626</v>
      </c>
    </row>
    <row r="176" spans="2:15" customFormat="1" ht="16.2" x14ac:dyDescent="0.35">
      <c r="B176" s="289" t="s">
        <v>504</v>
      </c>
      <c r="C176" t="s">
        <v>633</v>
      </c>
      <c r="D176" t="s">
        <v>473</v>
      </c>
      <c r="E176" t="s">
        <v>726</v>
      </c>
      <c r="F176" s="472"/>
      <c r="G176" s="11" t="s">
        <v>1224</v>
      </c>
      <c r="H176" s="11"/>
      <c r="I176" t="s">
        <v>109</v>
      </c>
      <c r="J176" s="461">
        <v>533559.14085184352</v>
      </c>
      <c r="K176" s="288" t="s">
        <v>838</v>
      </c>
      <c r="L176" s="289"/>
      <c r="O176" t="s">
        <v>626</v>
      </c>
    </row>
    <row r="177" spans="2:15" customFormat="1" ht="16.2" x14ac:dyDescent="0.35">
      <c r="B177" s="289" t="s">
        <v>504</v>
      </c>
      <c r="C177" t="s">
        <v>633</v>
      </c>
      <c r="D177" t="s">
        <v>473</v>
      </c>
      <c r="E177" t="s">
        <v>740</v>
      </c>
      <c r="F177" s="472"/>
      <c r="G177" s="11" t="s">
        <v>1224</v>
      </c>
      <c r="H177" s="11"/>
      <c r="I177" t="s">
        <v>109</v>
      </c>
      <c r="J177" s="461">
        <v>224097.24</v>
      </c>
      <c r="K177" s="288" t="s">
        <v>838</v>
      </c>
      <c r="L177" s="289"/>
      <c r="O177" t="s">
        <v>626</v>
      </c>
    </row>
    <row r="178" spans="2:15" customFormat="1" ht="16.2" x14ac:dyDescent="0.35">
      <c r="B178" s="289" t="s">
        <v>504</v>
      </c>
      <c r="C178" t="s">
        <v>633</v>
      </c>
      <c r="D178" t="s">
        <v>473</v>
      </c>
      <c r="E178" t="s">
        <v>742</v>
      </c>
      <c r="F178" s="472"/>
      <c r="G178" s="11" t="s">
        <v>1224</v>
      </c>
      <c r="H178" s="11"/>
      <c r="I178" t="s">
        <v>109</v>
      </c>
      <c r="J178" s="461">
        <v>15899917.079176582</v>
      </c>
      <c r="K178" s="288" t="s">
        <v>838</v>
      </c>
      <c r="L178" s="289"/>
      <c r="O178" t="s">
        <v>626</v>
      </c>
    </row>
    <row r="179" spans="2:15" customFormat="1" ht="16.2" x14ac:dyDescent="0.35">
      <c r="B179" s="289" t="s">
        <v>504</v>
      </c>
      <c r="C179" t="s">
        <v>633</v>
      </c>
      <c r="D179" t="s">
        <v>473</v>
      </c>
      <c r="E179" t="s">
        <v>743</v>
      </c>
      <c r="F179" s="472"/>
      <c r="G179" s="11" t="s">
        <v>1224</v>
      </c>
      <c r="H179" s="11"/>
      <c r="I179" t="s">
        <v>109</v>
      </c>
      <c r="J179" s="461">
        <v>6271978.2200633064</v>
      </c>
      <c r="K179" s="288" t="s">
        <v>838</v>
      </c>
      <c r="L179" s="289"/>
      <c r="O179" t="s">
        <v>626</v>
      </c>
    </row>
    <row r="180" spans="2:15" customFormat="1" ht="16.2" x14ac:dyDescent="0.35">
      <c r="B180" s="289" t="s">
        <v>504</v>
      </c>
      <c r="C180" t="s">
        <v>633</v>
      </c>
      <c r="D180" t="s">
        <v>483</v>
      </c>
      <c r="E180" t="s">
        <v>790</v>
      </c>
      <c r="F180" s="472"/>
      <c r="G180" s="11" t="s">
        <v>1224</v>
      </c>
      <c r="H180" s="11"/>
      <c r="I180" t="s">
        <v>109</v>
      </c>
      <c r="J180" s="461">
        <v>3343505.94</v>
      </c>
      <c r="K180" s="288" t="s">
        <v>838</v>
      </c>
      <c r="L180" s="289"/>
      <c r="O180" t="s">
        <v>626</v>
      </c>
    </row>
    <row r="181" spans="2:15" customFormat="1" ht="16.2" x14ac:dyDescent="0.35">
      <c r="B181" s="289" t="s">
        <v>504</v>
      </c>
      <c r="C181" t="s">
        <v>633</v>
      </c>
      <c r="D181" t="s">
        <v>765</v>
      </c>
      <c r="E181" t="s">
        <v>758</v>
      </c>
      <c r="F181" s="472"/>
      <c r="G181" s="11" t="s">
        <v>1224</v>
      </c>
      <c r="H181" s="11"/>
      <c r="I181" t="s">
        <v>109</v>
      </c>
      <c r="J181" s="461">
        <v>25000000</v>
      </c>
      <c r="K181" s="288" t="s">
        <v>838</v>
      </c>
      <c r="L181" s="289"/>
      <c r="O181" t="s">
        <v>626</v>
      </c>
    </row>
    <row r="182" spans="2:15" customFormat="1" ht="16.2" x14ac:dyDescent="0.35">
      <c r="B182" s="289" t="s">
        <v>504</v>
      </c>
      <c r="C182" t="s">
        <v>633</v>
      </c>
      <c r="D182" t="s">
        <v>765</v>
      </c>
      <c r="E182" t="s">
        <v>795</v>
      </c>
      <c r="F182" s="472"/>
      <c r="G182" s="11" t="s">
        <v>1224</v>
      </c>
      <c r="H182" s="11"/>
      <c r="I182" t="s">
        <v>109</v>
      </c>
      <c r="J182" s="461">
        <v>2233158.29</v>
      </c>
      <c r="K182" s="288" t="s">
        <v>838</v>
      </c>
      <c r="L182" s="289"/>
      <c r="O182" t="s">
        <v>626</v>
      </c>
    </row>
    <row r="183" spans="2:15" customFormat="1" ht="16.2" x14ac:dyDescent="0.35">
      <c r="B183" s="289" t="s">
        <v>504</v>
      </c>
      <c r="C183" t="s">
        <v>1225</v>
      </c>
      <c r="D183" t="s">
        <v>479</v>
      </c>
      <c r="E183" t="s">
        <v>779</v>
      </c>
      <c r="F183" s="472"/>
      <c r="G183" s="11" t="s">
        <v>1224</v>
      </c>
      <c r="H183" s="11"/>
      <c r="I183" t="s">
        <v>109</v>
      </c>
      <c r="J183" s="461">
        <v>14471.08</v>
      </c>
      <c r="K183" s="288" t="s">
        <v>838</v>
      </c>
      <c r="L183" s="289"/>
      <c r="O183" t="s">
        <v>626</v>
      </c>
    </row>
    <row r="184" spans="2:15" customFormat="1" ht="16.2" x14ac:dyDescent="0.35">
      <c r="B184" s="289" t="s">
        <v>504</v>
      </c>
      <c r="C184" t="s">
        <v>585</v>
      </c>
      <c r="D184" t="s">
        <v>481</v>
      </c>
      <c r="E184" t="s">
        <v>770</v>
      </c>
      <c r="F184" s="472"/>
      <c r="G184" s="11" t="s">
        <v>1224</v>
      </c>
      <c r="H184" s="11"/>
      <c r="I184" t="s">
        <v>109</v>
      </c>
      <c r="J184" s="461">
        <v>62032.24</v>
      </c>
      <c r="K184" s="288" t="s">
        <v>838</v>
      </c>
      <c r="L184" s="289"/>
      <c r="O184" t="s">
        <v>626</v>
      </c>
    </row>
    <row r="185" spans="2:15" customFormat="1" ht="16.2" x14ac:dyDescent="0.35">
      <c r="B185" s="289" t="s">
        <v>504</v>
      </c>
      <c r="C185" t="s">
        <v>585</v>
      </c>
      <c r="D185" t="s">
        <v>471</v>
      </c>
      <c r="E185" t="s">
        <v>771</v>
      </c>
      <c r="F185" s="472"/>
      <c r="G185" s="11" t="s">
        <v>1224</v>
      </c>
      <c r="H185" s="11"/>
      <c r="I185" t="s">
        <v>109</v>
      </c>
      <c r="J185" s="461">
        <v>294.48</v>
      </c>
      <c r="K185" s="288" t="s">
        <v>838</v>
      </c>
      <c r="L185" s="289"/>
      <c r="O185" t="s">
        <v>626</v>
      </c>
    </row>
    <row r="186" spans="2:15" customFormat="1" ht="16.2" x14ac:dyDescent="0.35">
      <c r="B186" s="289" t="s">
        <v>504</v>
      </c>
      <c r="C186" t="s">
        <v>585</v>
      </c>
      <c r="D186" t="s">
        <v>471</v>
      </c>
      <c r="E186" t="s">
        <v>787</v>
      </c>
      <c r="F186" s="472"/>
      <c r="G186" s="11" t="s">
        <v>1224</v>
      </c>
      <c r="H186" s="11"/>
      <c r="I186" t="s">
        <v>109</v>
      </c>
      <c r="J186" s="461">
        <v>3968.8578576689656</v>
      </c>
      <c r="K186" s="288" t="s">
        <v>838</v>
      </c>
      <c r="L186" s="289"/>
      <c r="O186" t="s">
        <v>626</v>
      </c>
    </row>
    <row r="187" spans="2:15" customFormat="1" ht="16.2" x14ac:dyDescent="0.35">
      <c r="B187" s="289" t="s">
        <v>504</v>
      </c>
      <c r="C187" t="s">
        <v>585</v>
      </c>
      <c r="D187" t="s">
        <v>479</v>
      </c>
      <c r="E187" t="s">
        <v>781</v>
      </c>
      <c r="F187" s="472"/>
      <c r="G187" s="11" t="s">
        <v>1224</v>
      </c>
      <c r="H187" s="11"/>
      <c r="I187" t="s">
        <v>109</v>
      </c>
      <c r="J187" s="461">
        <v>0.47784561629910094</v>
      </c>
      <c r="K187" s="288" t="s">
        <v>838</v>
      </c>
      <c r="L187" s="289"/>
      <c r="O187" t="s">
        <v>626</v>
      </c>
    </row>
    <row r="188" spans="2:15" customFormat="1" ht="16.2" x14ac:dyDescent="0.35">
      <c r="B188" s="289" t="s">
        <v>504</v>
      </c>
      <c r="C188" t="s">
        <v>585</v>
      </c>
      <c r="D188" t="s">
        <v>482</v>
      </c>
      <c r="E188" t="s">
        <v>766</v>
      </c>
      <c r="F188" s="472"/>
      <c r="G188" s="11" t="s">
        <v>1224</v>
      </c>
      <c r="H188" s="11"/>
      <c r="I188" t="s">
        <v>109</v>
      </c>
      <c r="J188" s="461">
        <v>18.930599772338521</v>
      </c>
      <c r="K188" s="288" t="s">
        <v>838</v>
      </c>
      <c r="L188" s="289"/>
      <c r="O188" t="s">
        <v>626</v>
      </c>
    </row>
    <row r="189" spans="2:15" customFormat="1" ht="16.2" x14ac:dyDescent="0.35">
      <c r="B189" s="289" t="s">
        <v>504</v>
      </c>
      <c r="C189" t="s">
        <v>585</v>
      </c>
      <c r="D189" t="s">
        <v>482</v>
      </c>
      <c r="E189" t="s">
        <v>768</v>
      </c>
      <c r="F189" s="472"/>
      <c r="G189" s="11" t="s">
        <v>1224</v>
      </c>
      <c r="H189" s="11"/>
      <c r="I189" t="s">
        <v>109</v>
      </c>
      <c r="J189" s="461">
        <v>14513.377851094785</v>
      </c>
      <c r="K189" s="288" t="s">
        <v>838</v>
      </c>
      <c r="L189" s="289"/>
      <c r="O189" t="s">
        <v>626</v>
      </c>
    </row>
    <row r="190" spans="2:15" customFormat="1" ht="16.2" x14ac:dyDescent="0.35">
      <c r="B190" s="289" t="s">
        <v>504</v>
      </c>
      <c r="C190" t="s">
        <v>585</v>
      </c>
      <c r="D190" t="s">
        <v>473</v>
      </c>
      <c r="E190" t="s">
        <v>723</v>
      </c>
      <c r="F190" s="472"/>
      <c r="G190" s="11" t="s">
        <v>1224</v>
      </c>
      <c r="H190" s="11"/>
      <c r="I190" t="s">
        <v>109</v>
      </c>
      <c r="J190" s="461">
        <v>529539.79604666447</v>
      </c>
      <c r="K190" s="288" t="s">
        <v>838</v>
      </c>
      <c r="L190" s="289"/>
      <c r="O190" t="s">
        <v>626</v>
      </c>
    </row>
    <row r="191" spans="2:15" customFormat="1" ht="16.2" x14ac:dyDescent="0.35">
      <c r="B191" s="289" t="s">
        <v>504</v>
      </c>
      <c r="C191" t="s">
        <v>585</v>
      </c>
      <c r="D191" t="s">
        <v>473</v>
      </c>
      <c r="E191" t="s">
        <v>726</v>
      </c>
      <c r="F191" s="472"/>
      <c r="G191" s="11" t="s">
        <v>1224</v>
      </c>
      <c r="H191" s="11"/>
      <c r="I191" t="s">
        <v>109</v>
      </c>
      <c r="J191" s="461">
        <v>202782.42623828974</v>
      </c>
      <c r="K191" s="288" t="s">
        <v>838</v>
      </c>
      <c r="L191" s="289"/>
      <c r="O191" t="s">
        <v>626</v>
      </c>
    </row>
    <row r="192" spans="2:15" customFormat="1" ht="16.2" x14ac:dyDescent="0.35">
      <c r="B192" s="289" t="s">
        <v>504</v>
      </c>
      <c r="C192" t="s">
        <v>585</v>
      </c>
      <c r="D192" t="s">
        <v>473</v>
      </c>
      <c r="E192" t="s">
        <v>742</v>
      </c>
      <c r="F192" s="472"/>
      <c r="G192" s="11" t="s">
        <v>1224</v>
      </c>
      <c r="H192" s="11"/>
      <c r="I192" t="s">
        <v>109</v>
      </c>
      <c r="J192" s="461">
        <v>1397.7500228270198</v>
      </c>
      <c r="K192" s="288" t="s">
        <v>838</v>
      </c>
      <c r="L192" s="289"/>
      <c r="O192" t="s">
        <v>626</v>
      </c>
    </row>
    <row r="193" spans="2:15" customFormat="1" ht="16.2" x14ac:dyDescent="0.35">
      <c r="B193" s="289" t="s">
        <v>504</v>
      </c>
      <c r="C193" t="s">
        <v>585</v>
      </c>
      <c r="D193" t="s">
        <v>473</v>
      </c>
      <c r="E193" t="s">
        <v>743</v>
      </c>
      <c r="F193" s="472"/>
      <c r="G193" s="11" t="s">
        <v>1224</v>
      </c>
      <c r="H193" s="11"/>
      <c r="I193" t="s">
        <v>109</v>
      </c>
      <c r="J193" s="461">
        <v>715306.46352449188</v>
      </c>
      <c r="K193" s="288" t="s">
        <v>838</v>
      </c>
      <c r="L193" s="289"/>
      <c r="O193" t="s">
        <v>626</v>
      </c>
    </row>
    <row r="194" spans="2:15" customFormat="1" ht="16.2" x14ac:dyDescent="0.35">
      <c r="B194" s="289" t="s">
        <v>504</v>
      </c>
      <c r="C194" t="s">
        <v>673</v>
      </c>
      <c r="D194" t="s">
        <v>1220</v>
      </c>
      <c r="E194" t="s">
        <v>794</v>
      </c>
      <c r="F194" s="472"/>
      <c r="G194" s="11" t="s">
        <v>1224</v>
      </c>
      <c r="H194" s="11"/>
      <c r="I194" t="s">
        <v>109</v>
      </c>
      <c r="J194" s="461">
        <v>105758.55174</v>
      </c>
      <c r="K194" s="288" t="s">
        <v>838</v>
      </c>
      <c r="L194" s="289"/>
      <c r="O194" t="s">
        <v>626</v>
      </c>
    </row>
    <row r="195" spans="2:15" customFormat="1" ht="16.2" x14ac:dyDescent="0.35">
      <c r="B195" s="289" t="s">
        <v>504</v>
      </c>
      <c r="C195" t="s">
        <v>673</v>
      </c>
      <c r="D195" t="s">
        <v>481</v>
      </c>
      <c r="E195" t="s">
        <v>770</v>
      </c>
      <c r="F195" s="472"/>
      <c r="G195" s="11" t="s">
        <v>1224</v>
      </c>
      <c r="H195" s="11"/>
      <c r="I195" t="s">
        <v>109</v>
      </c>
      <c r="J195" s="461">
        <v>42671.98</v>
      </c>
      <c r="K195" s="288" t="s">
        <v>838</v>
      </c>
      <c r="L195" s="289"/>
      <c r="O195" t="s">
        <v>626</v>
      </c>
    </row>
    <row r="196" spans="2:15" customFormat="1" ht="16.2" x14ac:dyDescent="0.35">
      <c r="B196" s="289" t="s">
        <v>504</v>
      </c>
      <c r="C196" t="s">
        <v>673</v>
      </c>
      <c r="D196" t="s">
        <v>481</v>
      </c>
      <c r="E196" t="s">
        <v>774</v>
      </c>
      <c r="F196" s="472"/>
      <c r="G196" s="11" t="s">
        <v>1224</v>
      </c>
      <c r="H196" s="11"/>
      <c r="I196" t="s">
        <v>109</v>
      </c>
      <c r="J196" s="461">
        <v>7000</v>
      </c>
      <c r="K196" s="288" t="s">
        <v>838</v>
      </c>
      <c r="L196" s="289"/>
      <c r="O196" t="s">
        <v>626</v>
      </c>
    </row>
    <row r="197" spans="2:15" customFormat="1" ht="16.2" x14ac:dyDescent="0.35">
      <c r="B197" s="289" t="s">
        <v>504</v>
      </c>
      <c r="C197" t="s">
        <v>673</v>
      </c>
      <c r="D197" t="s">
        <v>485</v>
      </c>
      <c r="E197" t="s">
        <v>800</v>
      </c>
      <c r="F197" s="472"/>
      <c r="G197" s="11" t="s">
        <v>1224</v>
      </c>
      <c r="H197" s="11"/>
      <c r="I197" t="s">
        <v>109</v>
      </c>
      <c r="J197" s="461">
        <v>109865.5</v>
      </c>
      <c r="K197" s="288" t="s">
        <v>838</v>
      </c>
      <c r="L197" s="289"/>
      <c r="O197" t="s">
        <v>626</v>
      </c>
    </row>
    <row r="198" spans="2:15" customFormat="1" ht="16.2" x14ac:dyDescent="0.35">
      <c r="B198" s="289" t="s">
        <v>504</v>
      </c>
      <c r="C198" t="s">
        <v>673</v>
      </c>
      <c r="D198" t="s">
        <v>471</v>
      </c>
      <c r="E198" t="s">
        <v>771</v>
      </c>
      <c r="F198" s="472"/>
      <c r="G198" s="11" t="s">
        <v>1224</v>
      </c>
      <c r="H198" s="11"/>
      <c r="I198" t="s">
        <v>109</v>
      </c>
      <c r="J198" s="461">
        <v>399</v>
      </c>
      <c r="K198" s="288" t="s">
        <v>838</v>
      </c>
      <c r="L198" s="289"/>
      <c r="O198" t="s">
        <v>626</v>
      </c>
    </row>
    <row r="199" spans="2:15" customFormat="1" ht="16.2" x14ac:dyDescent="0.35">
      <c r="B199" s="289" t="s">
        <v>504</v>
      </c>
      <c r="C199" t="s">
        <v>673</v>
      </c>
      <c r="D199" t="s">
        <v>471</v>
      </c>
      <c r="E199" t="s">
        <v>787</v>
      </c>
      <c r="F199" s="472"/>
      <c r="G199" s="11" t="s">
        <v>1224</v>
      </c>
      <c r="H199" s="11"/>
      <c r="I199" t="s">
        <v>109</v>
      </c>
      <c r="J199" s="461">
        <v>14866.172791409736</v>
      </c>
      <c r="K199" s="288" t="s">
        <v>838</v>
      </c>
      <c r="L199" s="289"/>
      <c r="O199" t="s">
        <v>626</v>
      </c>
    </row>
    <row r="200" spans="2:15" customFormat="1" ht="16.2" x14ac:dyDescent="0.35">
      <c r="B200" s="289" t="s">
        <v>504</v>
      </c>
      <c r="C200" t="s">
        <v>673</v>
      </c>
      <c r="D200" t="s">
        <v>471</v>
      </c>
      <c r="E200" t="s">
        <v>792</v>
      </c>
      <c r="F200" s="472"/>
      <c r="G200" s="11" t="s">
        <v>1224</v>
      </c>
      <c r="H200" s="11"/>
      <c r="I200" t="s">
        <v>109</v>
      </c>
      <c r="J200" s="461">
        <v>972054.18759153527</v>
      </c>
      <c r="K200" s="288" t="s">
        <v>838</v>
      </c>
      <c r="L200" s="289"/>
      <c r="O200" t="s">
        <v>626</v>
      </c>
    </row>
    <row r="201" spans="2:15" customFormat="1" ht="16.2" x14ac:dyDescent="0.35">
      <c r="B201" s="289" t="s">
        <v>504</v>
      </c>
      <c r="C201" t="s">
        <v>673</v>
      </c>
      <c r="D201" t="s">
        <v>479</v>
      </c>
      <c r="E201" t="s">
        <v>760</v>
      </c>
      <c r="F201" s="472"/>
      <c r="G201" s="11" t="s">
        <v>1224</v>
      </c>
      <c r="H201" s="11"/>
      <c r="I201" t="s">
        <v>109</v>
      </c>
      <c r="J201" s="461">
        <v>70800</v>
      </c>
      <c r="K201" s="288" t="s">
        <v>838</v>
      </c>
      <c r="L201" s="289"/>
      <c r="O201" t="s">
        <v>626</v>
      </c>
    </row>
    <row r="202" spans="2:15" customFormat="1" ht="16.2" x14ac:dyDescent="0.35">
      <c r="B202" s="289" t="s">
        <v>504</v>
      </c>
      <c r="C202" t="s">
        <v>673</v>
      </c>
      <c r="D202" t="s">
        <v>479</v>
      </c>
      <c r="E202" t="s">
        <v>779</v>
      </c>
      <c r="F202" s="472"/>
      <c r="G202" s="11" t="s">
        <v>1224</v>
      </c>
      <c r="H202" s="11"/>
      <c r="I202" t="s">
        <v>109</v>
      </c>
      <c r="J202" s="461">
        <v>6.1889833758423176</v>
      </c>
      <c r="K202" s="288" t="s">
        <v>838</v>
      </c>
      <c r="L202" s="289"/>
      <c r="O202" t="s">
        <v>626</v>
      </c>
    </row>
    <row r="203" spans="2:15" customFormat="1" ht="16.2" x14ac:dyDescent="0.35">
      <c r="B203" s="289" t="s">
        <v>504</v>
      </c>
      <c r="C203" t="s">
        <v>673</v>
      </c>
      <c r="D203" t="s">
        <v>479</v>
      </c>
      <c r="E203" t="s">
        <v>781</v>
      </c>
      <c r="F203" s="472"/>
      <c r="G203" s="11" t="s">
        <v>1224</v>
      </c>
      <c r="H203" s="11"/>
      <c r="I203" t="s">
        <v>109</v>
      </c>
      <c r="J203" s="461">
        <v>8.7686192392210813</v>
      </c>
      <c r="K203" s="288" t="s">
        <v>838</v>
      </c>
      <c r="L203" s="289"/>
      <c r="O203" t="s">
        <v>626</v>
      </c>
    </row>
    <row r="204" spans="2:15" customFormat="1" ht="16.2" x14ac:dyDescent="0.35">
      <c r="B204" s="289" t="s">
        <v>504</v>
      </c>
      <c r="C204" t="s">
        <v>673</v>
      </c>
      <c r="D204" t="s">
        <v>479</v>
      </c>
      <c r="E204" t="s">
        <v>791</v>
      </c>
      <c r="F204" s="472"/>
      <c r="G204" s="11" t="s">
        <v>1224</v>
      </c>
      <c r="H204" s="11"/>
      <c r="I204" t="s">
        <v>109</v>
      </c>
      <c r="J204" s="461">
        <v>1538237.81</v>
      </c>
      <c r="K204" s="288" t="s">
        <v>838</v>
      </c>
      <c r="L204" s="289"/>
      <c r="O204" t="s">
        <v>626</v>
      </c>
    </row>
    <row r="205" spans="2:15" customFormat="1" ht="16.2" x14ac:dyDescent="0.35">
      <c r="B205" s="289" t="s">
        <v>504</v>
      </c>
      <c r="C205" t="s">
        <v>673</v>
      </c>
      <c r="D205" t="s">
        <v>479</v>
      </c>
      <c r="E205" t="s">
        <v>796</v>
      </c>
      <c r="F205" s="472"/>
      <c r="G205" s="11" t="s">
        <v>1224</v>
      </c>
      <c r="H205" s="11"/>
      <c r="I205" t="s">
        <v>109</v>
      </c>
      <c r="J205" s="461">
        <v>18262.5</v>
      </c>
      <c r="K205" s="288" t="s">
        <v>838</v>
      </c>
      <c r="L205" s="289"/>
      <c r="O205" t="s">
        <v>626</v>
      </c>
    </row>
    <row r="206" spans="2:15" customFormat="1" ht="16.2" x14ac:dyDescent="0.35">
      <c r="B206" s="289" t="s">
        <v>504</v>
      </c>
      <c r="C206" t="s">
        <v>673</v>
      </c>
      <c r="D206" t="s">
        <v>479</v>
      </c>
      <c r="E206" t="s">
        <v>798</v>
      </c>
      <c r="F206" s="472"/>
      <c r="G206" s="11" t="s">
        <v>1224</v>
      </c>
      <c r="H206" s="11"/>
      <c r="I206" t="s">
        <v>109</v>
      </c>
      <c r="J206" s="461">
        <v>276300</v>
      </c>
      <c r="K206" s="288" t="s">
        <v>838</v>
      </c>
      <c r="L206" s="289"/>
      <c r="O206" t="s">
        <v>626</v>
      </c>
    </row>
    <row r="207" spans="2:15" customFormat="1" ht="16.2" x14ac:dyDescent="0.35">
      <c r="B207" s="289" t="s">
        <v>504</v>
      </c>
      <c r="C207" t="s">
        <v>673</v>
      </c>
      <c r="D207" t="s">
        <v>479</v>
      </c>
      <c r="E207" t="s">
        <v>799</v>
      </c>
      <c r="F207" s="472"/>
      <c r="G207" s="11" t="s">
        <v>1224</v>
      </c>
      <c r="H207" s="11"/>
      <c r="I207" t="s">
        <v>109</v>
      </c>
      <c r="J207" s="461">
        <v>56505.43283073308</v>
      </c>
      <c r="K207" s="288" t="s">
        <v>838</v>
      </c>
      <c r="L207" s="289"/>
      <c r="O207" t="s">
        <v>626</v>
      </c>
    </row>
    <row r="208" spans="2:15" customFormat="1" ht="16.2" x14ac:dyDescent="0.35">
      <c r="B208" s="289" t="s">
        <v>504</v>
      </c>
      <c r="C208" t="s">
        <v>673</v>
      </c>
      <c r="D208" t="s">
        <v>479</v>
      </c>
      <c r="E208" t="s">
        <v>802</v>
      </c>
      <c r="F208" s="472"/>
      <c r="G208" s="11" t="s">
        <v>1224</v>
      </c>
      <c r="H208" s="11"/>
      <c r="I208" t="s">
        <v>109</v>
      </c>
      <c r="J208" s="461">
        <v>758450</v>
      </c>
      <c r="K208" s="288" t="s">
        <v>838</v>
      </c>
      <c r="L208" s="289"/>
      <c r="O208" t="s">
        <v>626</v>
      </c>
    </row>
    <row r="209" spans="2:15" customFormat="1" ht="16.2" x14ac:dyDescent="0.35">
      <c r="B209" s="289" t="s">
        <v>504</v>
      </c>
      <c r="C209" t="s">
        <v>673</v>
      </c>
      <c r="D209" t="s">
        <v>482</v>
      </c>
      <c r="E209" t="s">
        <v>766</v>
      </c>
      <c r="F209" s="472"/>
      <c r="G209" s="11" t="s">
        <v>1224</v>
      </c>
      <c r="H209" s="11"/>
      <c r="I209" t="s">
        <v>109</v>
      </c>
      <c r="J209" s="461">
        <v>1937038.5368793334</v>
      </c>
      <c r="K209" s="288" t="s">
        <v>838</v>
      </c>
      <c r="L209" s="289"/>
      <c r="O209" t="s">
        <v>626</v>
      </c>
    </row>
    <row r="210" spans="2:15" customFormat="1" ht="16.2" x14ac:dyDescent="0.35">
      <c r="B210" s="289" t="s">
        <v>504</v>
      </c>
      <c r="C210" t="s">
        <v>673</v>
      </c>
      <c r="D210" t="s">
        <v>482</v>
      </c>
      <c r="E210" t="s">
        <v>768</v>
      </c>
      <c r="F210" s="472"/>
      <c r="G210" s="11" t="s">
        <v>1224</v>
      </c>
      <c r="H210" s="11"/>
      <c r="I210" t="s">
        <v>109</v>
      </c>
      <c r="J210" s="461">
        <v>3366277.2922893371</v>
      </c>
      <c r="K210" s="288" t="s">
        <v>838</v>
      </c>
      <c r="L210" s="289"/>
      <c r="O210" t="s">
        <v>626</v>
      </c>
    </row>
    <row r="211" spans="2:15" customFormat="1" ht="16.2" x14ac:dyDescent="0.35">
      <c r="B211" s="289" t="s">
        <v>504</v>
      </c>
      <c r="C211" t="s">
        <v>673</v>
      </c>
      <c r="D211" t="s">
        <v>473</v>
      </c>
      <c r="E211" t="s">
        <v>723</v>
      </c>
      <c r="F211" s="472"/>
      <c r="G211" s="11" t="s">
        <v>1224</v>
      </c>
      <c r="H211" s="11"/>
      <c r="I211" t="s">
        <v>109</v>
      </c>
      <c r="J211" s="461">
        <v>480637.91622593271</v>
      </c>
      <c r="K211" s="288" t="s">
        <v>838</v>
      </c>
      <c r="L211" s="289"/>
      <c r="O211" t="s">
        <v>626</v>
      </c>
    </row>
    <row r="212" spans="2:15" customFormat="1" ht="16.2" x14ac:dyDescent="0.35">
      <c r="B212" s="289" t="s">
        <v>504</v>
      </c>
      <c r="C212" t="s">
        <v>673</v>
      </c>
      <c r="D212" t="s">
        <v>473</v>
      </c>
      <c r="E212" t="s">
        <v>726</v>
      </c>
      <c r="F212" s="472"/>
      <c r="G212" s="11" t="s">
        <v>1224</v>
      </c>
      <c r="H212" s="11"/>
      <c r="I212" t="s">
        <v>109</v>
      </c>
      <c r="J212" s="461">
        <v>213554.62414550857</v>
      </c>
      <c r="K212" s="288" t="s">
        <v>838</v>
      </c>
      <c r="L212" s="289"/>
      <c r="O212" t="s">
        <v>626</v>
      </c>
    </row>
    <row r="213" spans="2:15" customFormat="1" ht="16.2" x14ac:dyDescent="0.35">
      <c r="B213" s="289" t="s">
        <v>504</v>
      </c>
      <c r="C213" t="s">
        <v>673</v>
      </c>
      <c r="D213" t="s">
        <v>473</v>
      </c>
      <c r="E213" t="s">
        <v>742</v>
      </c>
      <c r="F213" s="472"/>
      <c r="G213" s="11" t="s">
        <v>1224</v>
      </c>
      <c r="H213" s="11"/>
      <c r="I213" t="s">
        <v>109</v>
      </c>
      <c r="J213" s="461">
        <v>4224599.1829210669</v>
      </c>
      <c r="K213" s="288" t="s">
        <v>838</v>
      </c>
      <c r="L213" s="289"/>
      <c r="O213" t="s">
        <v>626</v>
      </c>
    </row>
    <row r="214" spans="2:15" customFormat="1" ht="16.2" x14ac:dyDescent="0.35">
      <c r="B214" s="289" t="s">
        <v>504</v>
      </c>
      <c r="C214" t="s">
        <v>673</v>
      </c>
      <c r="D214" t="s">
        <v>473</v>
      </c>
      <c r="E214" t="s">
        <v>743</v>
      </c>
      <c r="F214" s="472"/>
      <c r="G214" s="11" t="s">
        <v>1224</v>
      </c>
      <c r="H214" s="11"/>
      <c r="I214" t="s">
        <v>109</v>
      </c>
      <c r="J214" s="461">
        <v>631324.63431114145</v>
      </c>
      <c r="K214" s="288" t="s">
        <v>838</v>
      </c>
      <c r="L214" s="289"/>
      <c r="O214" t="s">
        <v>626</v>
      </c>
    </row>
    <row r="215" spans="2:15" customFormat="1" ht="16.2" x14ac:dyDescent="0.35">
      <c r="B215" s="289" t="s">
        <v>504</v>
      </c>
      <c r="C215" t="s">
        <v>673</v>
      </c>
      <c r="D215" t="s">
        <v>483</v>
      </c>
      <c r="E215" t="s">
        <v>790</v>
      </c>
      <c r="F215" s="472"/>
      <c r="G215" s="11" t="s">
        <v>1224</v>
      </c>
      <c r="H215" s="11"/>
      <c r="I215" t="s">
        <v>109</v>
      </c>
      <c r="J215" s="461">
        <v>731270.11</v>
      </c>
      <c r="K215" s="288" t="s">
        <v>838</v>
      </c>
      <c r="L215" s="289"/>
      <c r="O215" t="s">
        <v>626</v>
      </c>
    </row>
    <row r="216" spans="2:15" customFormat="1" ht="16.2" x14ac:dyDescent="0.35">
      <c r="B216" s="289" t="s">
        <v>504</v>
      </c>
      <c r="C216" t="s">
        <v>673</v>
      </c>
      <c r="D216" t="s">
        <v>765</v>
      </c>
      <c r="E216" t="s">
        <v>760</v>
      </c>
      <c r="F216" s="472"/>
      <c r="G216" s="11" t="s">
        <v>1224</v>
      </c>
      <c r="H216" s="11"/>
      <c r="I216" t="s">
        <v>109</v>
      </c>
      <c r="J216" s="461">
        <v>3000000</v>
      </c>
      <c r="K216" s="288" t="s">
        <v>838</v>
      </c>
      <c r="L216" s="289"/>
      <c r="O216" t="s">
        <v>626</v>
      </c>
    </row>
    <row r="217" spans="2:15" customFormat="1" ht="16.2" x14ac:dyDescent="0.35">
      <c r="B217" s="289" t="s">
        <v>504</v>
      </c>
      <c r="C217" t="s">
        <v>673</v>
      </c>
      <c r="D217" t="s">
        <v>765</v>
      </c>
      <c r="E217" t="s">
        <v>785</v>
      </c>
      <c r="F217" s="472"/>
      <c r="G217" s="11" t="s">
        <v>1224</v>
      </c>
      <c r="H217" s="11"/>
      <c r="I217" t="s">
        <v>109</v>
      </c>
      <c r="J217" s="461">
        <v>5000000</v>
      </c>
      <c r="K217" s="288" t="s">
        <v>838</v>
      </c>
      <c r="L217" s="289"/>
      <c r="O217" t="s">
        <v>626</v>
      </c>
    </row>
    <row r="218" spans="2:15" customFormat="1" ht="16.2" x14ac:dyDescent="0.35">
      <c r="B218" s="289" t="s">
        <v>504</v>
      </c>
      <c r="C218" t="s">
        <v>673</v>
      </c>
      <c r="D218" t="s">
        <v>765</v>
      </c>
      <c r="E218" t="s">
        <v>795</v>
      </c>
      <c r="F218" s="472"/>
      <c r="G218" s="11" t="s">
        <v>1224</v>
      </c>
      <c r="H218" s="11"/>
      <c r="I218" t="s">
        <v>109</v>
      </c>
      <c r="J218" s="461">
        <v>1000000</v>
      </c>
      <c r="K218" s="288" t="s">
        <v>838</v>
      </c>
      <c r="L218" s="289"/>
      <c r="O218" t="s">
        <v>626</v>
      </c>
    </row>
    <row r="219" spans="2:15" customFormat="1" ht="16.2" x14ac:dyDescent="0.35">
      <c r="B219" s="289" t="s">
        <v>504</v>
      </c>
      <c r="C219" t="s">
        <v>622</v>
      </c>
      <c r="D219" t="s">
        <v>1220</v>
      </c>
      <c r="E219" t="s">
        <v>794</v>
      </c>
      <c r="F219" s="472"/>
      <c r="G219" s="11" t="s">
        <v>1224</v>
      </c>
      <c r="H219" s="11"/>
      <c r="I219" t="s">
        <v>109</v>
      </c>
      <c r="J219" s="461">
        <v>1803134.67368</v>
      </c>
      <c r="K219" s="288" t="s">
        <v>838</v>
      </c>
      <c r="L219" s="289"/>
      <c r="O219" t="s">
        <v>626</v>
      </c>
    </row>
    <row r="220" spans="2:15" customFormat="1" ht="16.2" x14ac:dyDescent="0.35">
      <c r="B220" s="289" t="s">
        <v>504</v>
      </c>
      <c r="C220" t="s">
        <v>622</v>
      </c>
      <c r="D220" t="s">
        <v>481</v>
      </c>
      <c r="E220" t="s">
        <v>770</v>
      </c>
      <c r="F220" s="472"/>
      <c r="G220" s="11" t="s">
        <v>1224</v>
      </c>
      <c r="H220" s="11"/>
      <c r="I220" t="s">
        <v>109</v>
      </c>
      <c r="J220" s="461">
        <v>64785.599999999999</v>
      </c>
      <c r="K220" s="288" t="s">
        <v>838</v>
      </c>
      <c r="L220" s="289"/>
      <c r="O220" t="s">
        <v>626</v>
      </c>
    </row>
    <row r="221" spans="2:15" customFormat="1" ht="16.2" x14ac:dyDescent="0.35">
      <c r="B221" s="289" t="s">
        <v>504</v>
      </c>
      <c r="C221" t="s">
        <v>622</v>
      </c>
      <c r="D221" t="s">
        <v>485</v>
      </c>
      <c r="E221" t="s">
        <v>800</v>
      </c>
      <c r="F221" s="472"/>
      <c r="G221" s="11" t="s">
        <v>1224</v>
      </c>
      <c r="H221" s="11"/>
      <c r="I221" t="s">
        <v>109</v>
      </c>
      <c r="J221" s="461">
        <v>262947.5</v>
      </c>
      <c r="K221" s="288" t="s">
        <v>838</v>
      </c>
      <c r="L221" s="289"/>
      <c r="O221" t="s">
        <v>626</v>
      </c>
    </row>
    <row r="222" spans="2:15" customFormat="1" ht="16.2" x14ac:dyDescent="0.35">
      <c r="B222" s="289" t="s">
        <v>504</v>
      </c>
      <c r="C222" t="s">
        <v>622</v>
      </c>
      <c r="D222" t="s">
        <v>471</v>
      </c>
      <c r="E222" t="s">
        <v>771</v>
      </c>
      <c r="F222" s="472"/>
      <c r="G222" s="11" t="s">
        <v>1224</v>
      </c>
      <c r="H222" s="11"/>
      <c r="I222" t="s">
        <v>109</v>
      </c>
      <c r="J222" s="461">
        <v>64785.599999999999</v>
      </c>
      <c r="K222" s="288" t="s">
        <v>838</v>
      </c>
      <c r="L222" s="289"/>
      <c r="O222" t="s">
        <v>626</v>
      </c>
    </row>
    <row r="223" spans="2:15" customFormat="1" ht="16.2" x14ac:dyDescent="0.35">
      <c r="B223" s="289" t="s">
        <v>504</v>
      </c>
      <c r="C223" t="s">
        <v>622</v>
      </c>
      <c r="D223" t="s">
        <v>471</v>
      </c>
      <c r="E223" t="s">
        <v>747</v>
      </c>
      <c r="F223" s="472"/>
      <c r="G223" s="11" t="s">
        <v>1224</v>
      </c>
      <c r="H223" s="11"/>
      <c r="I223" t="s">
        <v>109</v>
      </c>
      <c r="J223" s="461">
        <v>3177554.01</v>
      </c>
      <c r="K223" s="288" t="s">
        <v>838</v>
      </c>
      <c r="L223" s="289"/>
      <c r="O223" t="s">
        <v>626</v>
      </c>
    </row>
    <row r="224" spans="2:15" customFormat="1" ht="16.2" x14ac:dyDescent="0.35">
      <c r="B224" s="289" t="s">
        <v>504</v>
      </c>
      <c r="C224" t="s">
        <v>622</v>
      </c>
      <c r="D224" t="s">
        <v>471</v>
      </c>
      <c r="E224" t="s">
        <v>748</v>
      </c>
      <c r="F224" s="472"/>
      <c r="G224" s="11" t="s">
        <v>1224</v>
      </c>
      <c r="H224" s="11"/>
      <c r="I224" t="s">
        <v>109</v>
      </c>
      <c r="J224" s="461">
        <v>3177554.01</v>
      </c>
      <c r="K224" s="288" t="s">
        <v>838</v>
      </c>
      <c r="L224" s="289"/>
      <c r="O224" t="s">
        <v>626</v>
      </c>
    </row>
    <row r="225" spans="2:15" customFormat="1" ht="16.2" x14ac:dyDescent="0.35">
      <c r="B225" s="289" t="s">
        <v>504</v>
      </c>
      <c r="C225" t="s">
        <v>622</v>
      </c>
      <c r="D225" t="s">
        <v>471</v>
      </c>
      <c r="E225" t="s">
        <v>787</v>
      </c>
      <c r="F225" s="472"/>
      <c r="G225" s="11" t="s">
        <v>1224</v>
      </c>
      <c r="H225" s="11"/>
      <c r="I225" t="s">
        <v>109</v>
      </c>
      <c r="J225" s="461">
        <v>72801.757984891563</v>
      </c>
      <c r="K225" s="288" t="s">
        <v>838</v>
      </c>
      <c r="L225" s="289"/>
      <c r="O225" t="s">
        <v>626</v>
      </c>
    </row>
    <row r="226" spans="2:15" customFormat="1" ht="16.2" x14ac:dyDescent="0.35">
      <c r="B226" s="289" t="s">
        <v>504</v>
      </c>
      <c r="C226" t="s">
        <v>622</v>
      </c>
      <c r="D226" t="s">
        <v>471</v>
      </c>
      <c r="E226" t="s">
        <v>792</v>
      </c>
      <c r="F226" s="472"/>
      <c r="G226" s="11" t="s">
        <v>1224</v>
      </c>
      <c r="H226" s="11"/>
      <c r="I226" t="s">
        <v>109</v>
      </c>
      <c r="J226" s="461">
        <v>49816452.850000001</v>
      </c>
      <c r="K226" s="288" t="s">
        <v>838</v>
      </c>
      <c r="L226" s="289"/>
      <c r="O226" t="s">
        <v>626</v>
      </c>
    </row>
    <row r="227" spans="2:15" customFormat="1" ht="16.2" x14ac:dyDescent="0.35">
      <c r="B227" s="289" t="s">
        <v>504</v>
      </c>
      <c r="C227" t="s">
        <v>622</v>
      </c>
      <c r="D227" t="s">
        <v>479</v>
      </c>
      <c r="E227" t="s">
        <v>779</v>
      </c>
      <c r="F227" s="472"/>
      <c r="G227" s="11" t="s">
        <v>1224</v>
      </c>
      <c r="H227" s="11"/>
      <c r="I227" t="s">
        <v>109</v>
      </c>
      <c r="J227" s="461">
        <v>2227.73</v>
      </c>
      <c r="K227" s="288" t="s">
        <v>838</v>
      </c>
      <c r="L227" s="289"/>
      <c r="O227" t="s">
        <v>626</v>
      </c>
    </row>
    <row r="228" spans="2:15" customFormat="1" ht="16.2" x14ac:dyDescent="0.35">
      <c r="B228" s="289" t="s">
        <v>504</v>
      </c>
      <c r="C228" t="s">
        <v>622</v>
      </c>
      <c r="D228" t="s">
        <v>479</v>
      </c>
      <c r="E228" t="s">
        <v>781</v>
      </c>
      <c r="F228" s="472"/>
      <c r="G228" s="11" t="s">
        <v>1224</v>
      </c>
      <c r="H228" s="11"/>
      <c r="I228" t="s">
        <v>109</v>
      </c>
      <c r="J228" s="461">
        <v>0.31653467576500954</v>
      </c>
      <c r="K228" s="288" t="s">
        <v>838</v>
      </c>
      <c r="L228" s="289"/>
      <c r="O228" t="s">
        <v>626</v>
      </c>
    </row>
    <row r="229" spans="2:15" customFormat="1" ht="16.2" x14ac:dyDescent="0.35">
      <c r="B229" s="289" t="s">
        <v>504</v>
      </c>
      <c r="C229" t="s">
        <v>622</v>
      </c>
      <c r="D229" t="s">
        <v>479</v>
      </c>
      <c r="E229" t="s">
        <v>791</v>
      </c>
      <c r="F229" s="472"/>
      <c r="G229" s="11" t="s">
        <v>1224</v>
      </c>
      <c r="H229" s="11"/>
      <c r="I229" t="s">
        <v>109</v>
      </c>
      <c r="J229" s="461">
        <v>22768146.557500001</v>
      </c>
      <c r="K229" s="288" t="s">
        <v>838</v>
      </c>
      <c r="L229" s="289"/>
      <c r="O229" t="s">
        <v>626</v>
      </c>
    </row>
    <row r="230" spans="2:15" customFormat="1" ht="16.2" x14ac:dyDescent="0.35">
      <c r="B230" s="289" t="s">
        <v>504</v>
      </c>
      <c r="C230" t="s">
        <v>622</v>
      </c>
      <c r="D230" t="s">
        <v>479</v>
      </c>
      <c r="E230" t="s">
        <v>798</v>
      </c>
      <c r="F230" s="472"/>
      <c r="G230" s="11" t="s">
        <v>1224</v>
      </c>
      <c r="H230" s="11"/>
      <c r="I230" t="s">
        <v>109</v>
      </c>
      <c r="J230" s="461">
        <v>8160000</v>
      </c>
      <c r="K230" s="288" t="s">
        <v>838</v>
      </c>
      <c r="L230" s="289"/>
      <c r="O230" t="s">
        <v>626</v>
      </c>
    </row>
    <row r="231" spans="2:15" customFormat="1" ht="16.2" x14ac:dyDescent="0.35">
      <c r="B231" s="289" t="s">
        <v>504</v>
      </c>
      <c r="C231" t="s">
        <v>622</v>
      </c>
      <c r="D231" t="s">
        <v>479</v>
      </c>
      <c r="E231" t="s">
        <v>802</v>
      </c>
      <c r="F231" s="472"/>
      <c r="G231" s="11" t="s">
        <v>1224</v>
      </c>
      <c r="H231" s="11"/>
      <c r="I231" t="s">
        <v>109</v>
      </c>
      <c r="J231" s="461">
        <v>9720277.4900000002</v>
      </c>
      <c r="K231" s="288" t="s">
        <v>838</v>
      </c>
      <c r="L231" s="289"/>
      <c r="O231" t="s">
        <v>626</v>
      </c>
    </row>
    <row r="232" spans="2:15" customFormat="1" ht="16.2" x14ac:dyDescent="0.35">
      <c r="B232" s="289" t="s">
        <v>504</v>
      </c>
      <c r="C232" t="s">
        <v>622</v>
      </c>
      <c r="D232" t="s">
        <v>482</v>
      </c>
      <c r="E232" t="s">
        <v>760</v>
      </c>
      <c r="F232" s="472"/>
      <c r="G232" s="11" t="s">
        <v>1224</v>
      </c>
      <c r="H232" s="11"/>
      <c r="I232" t="s">
        <v>109</v>
      </c>
      <c r="J232" s="461">
        <v>185776.4</v>
      </c>
      <c r="K232" s="288" t="s">
        <v>838</v>
      </c>
      <c r="L232" s="289"/>
      <c r="O232" t="s">
        <v>626</v>
      </c>
    </row>
    <row r="233" spans="2:15" customFormat="1" ht="16.2" x14ac:dyDescent="0.35">
      <c r="B233" s="289" t="s">
        <v>504</v>
      </c>
      <c r="C233" t="s">
        <v>622</v>
      </c>
      <c r="D233" t="s">
        <v>482</v>
      </c>
      <c r="E233" t="s">
        <v>766</v>
      </c>
      <c r="F233" s="472"/>
      <c r="G233" s="11" t="s">
        <v>1224</v>
      </c>
      <c r="H233" s="11"/>
      <c r="I233" t="s">
        <v>109</v>
      </c>
      <c r="J233" s="461">
        <v>22620557.801666677</v>
      </c>
      <c r="K233" s="288" t="s">
        <v>838</v>
      </c>
      <c r="L233" s="289"/>
      <c r="O233" t="s">
        <v>626</v>
      </c>
    </row>
    <row r="234" spans="2:15" customFormat="1" ht="16.2" x14ac:dyDescent="0.35">
      <c r="B234" s="289" t="s">
        <v>504</v>
      </c>
      <c r="C234" t="s">
        <v>622</v>
      </c>
      <c r="D234" t="s">
        <v>482</v>
      </c>
      <c r="E234" t="s">
        <v>768</v>
      </c>
      <c r="F234" s="472"/>
      <c r="G234" s="11" t="s">
        <v>1224</v>
      </c>
      <c r="H234" s="11"/>
      <c r="I234" t="s">
        <v>109</v>
      </c>
      <c r="J234" s="461">
        <v>33228532.468544368</v>
      </c>
      <c r="K234" s="288" t="s">
        <v>838</v>
      </c>
      <c r="L234" s="289"/>
      <c r="O234" t="s">
        <v>626</v>
      </c>
    </row>
    <row r="235" spans="2:15" customFormat="1" ht="16.2" x14ac:dyDescent="0.35">
      <c r="B235" s="289" t="s">
        <v>504</v>
      </c>
      <c r="C235" t="s">
        <v>622</v>
      </c>
      <c r="D235" t="s">
        <v>482</v>
      </c>
      <c r="E235" t="s">
        <v>786</v>
      </c>
      <c r="F235" s="472"/>
      <c r="G235" s="11" t="s">
        <v>1224</v>
      </c>
      <c r="H235" s="11"/>
      <c r="I235" t="s">
        <v>109</v>
      </c>
      <c r="J235" s="461">
        <v>278664.59999999998</v>
      </c>
      <c r="K235" s="288" t="s">
        <v>838</v>
      </c>
      <c r="L235" s="289"/>
      <c r="O235" t="s">
        <v>626</v>
      </c>
    </row>
    <row r="236" spans="2:15" customFormat="1" ht="16.2" x14ac:dyDescent="0.35">
      <c r="B236" s="289" t="s">
        <v>504</v>
      </c>
      <c r="C236" t="s">
        <v>622</v>
      </c>
      <c r="D236" t="s">
        <v>473</v>
      </c>
      <c r="E236" t="s">
        <v>777</v>
      </c>
      <c r="F236" s="472"/>
      <c r="G236" s="11" t="s">
        <v>1224</v>
      </c>
      <c r="H236" s="11"/>
      <c r="I236" t="s">
        <v>109</v>
      </c>
      <c r="J236" s="461">
        <v>7549605</v>
      </c>
      <c r="K236" s="288" t="s">
        <v>838</v>
      </c>
      <c r="L236" s="289"/>
      <c r="O236" t="s">
        <v>626</v>
      </c>
    </row>
    <row r="237" spans="2:15" customFormat="1" ht="16.2" x14ac:dyDescent="0.35">
      <c r="B237" s="289" t="s">
        <v>504</v>
      </c>
      <c r="C237" t="s">
        <v>622</v>
      </c>
      <c r="D237" t="s">
        <v>473</v>
      </c>
      <c r="E237" t="s">
        <v>742</v>
      </c>
      <c r="F237" s="472"/>
      <c r="G237" s="11" t="s">
        <v>1224</v>
      </c>
      <c r="H237" s="11"/>
      <c r="I237" t="s">
        <v>109</v>
      </c>
      <c r="J237" s="461">
        <v>321819111.22174752</v>
      </c>
      <c r="K237" s="288" t="s">
        <v>838</v>
      </c>
      <c r="L237" s="289"/>
      <c r="O237" t="s">
        <v>626</v>
      </c>
    </row>
    <row r="238" spans="2:15" customFormat="1" ht="16.2" x14ac:dyDescent="0.35">
      <c r="B238" s="289" t="s">
        <v>504</v>
      </c>
      <c r="C238" t="s">
        <v>622</v>
      </c>
      <c r="D238" t="s">
        <v>473</v>
      </c>
      <c r="E238" t="s">
        <v>743</v>
      </c>
      <c r="F238" s="472"/>
      <c r="G238" s="11" t="s">
        <v>1224</v>
      </c>
      <c r="H238" s="11"/>
      <c r="I238" t="s">
        <v>109</v>
      </c>
      <c r="J238" s="461">
        <v>25663695.18</v>
      </c>
      <c r="K238" s="288" t="s">
        <v>838</v>
      </c>
      <c r="L238" s="289"/>
      <c r="O238" t="s">
        <v>626</v>
      </c>
    </row>
    <row r="239" spans="2:15" customFormat="1" ht="16.2" x14ac:dyDescent="0.35">
      <c r="B239" s="289" t="s">
        <v>504</v>
      </c>
      <c r="C239" t="s">
        <v>622</v>
      </c>
      <c r="D239" t="s">
        <v>483</v>
      </c>
      <c r="E239" t="s">
        <v>790</v>
      </c>
      <c r="F239" s="472"/>
      <c r="G239" s="11" t="s">
        <v>1224</v>
      </c>
      <c r="H239" s="11"/>
      <c r="I239" t="s">
        <v>109</v>
      </c>
      <c r="J239" s="461">
        <v>13797635.836499993</v>
      </c>
      <c r="K239" s="288" t="s">
        <v>838</v>
      </c>
      <c r="L239" s="289"/>
      <c r="O239" t="s">
        <v>626</v>
      </c>
    </row>
    <row r="240" spans="2:15" customFormat="1" ht="16.2" x14ac:dyDescent="0.35">
      <c r="B240" s="289" t="s">
        <v>504</v>
      </c>
      <c r="C240" t="s">
        <v>576</v>
      </c>
      <c r="D240" t="s">
        <v>481</v>
      </c>
      <c r="E240" t="s">
        <v>770</v>
      </c>
      <c r="F240" s="472"/>
      <c r="G240" s="11" t="s">
        <v>1224</v>
      </c>
      <c r="H240" s="11"/>
      <c r="I240" t="s">
        <v>109</v>
      </c>
      <c r="J240" s="461">
        <v>45337.919999999998</v>
      </c>
      <c r="K240" s="288" t="s">
        <v>838</v>
      </c>
      <c r="L240" s="289"/>
      <c r="O240" t="s">
        <v>626</v>
      </c>
    </row>
    <row r="241" spans="2:15" customFormat="1" ht="16.2" x14ac:dyDescent="0.35">
      <c r="B241" s="289" t="s">
        <v>504</v>
      </c>
      <c r="C241" t="s">
        <v>576</v>
      </c>
      <c r="D241" t="s">
        <v>481</v>
      </c>
      <c r="E241" t="s">
        <v>774</v>
      </c>
      <c r="F241" s="472"/>
      <c r="G241" s="11" t="s">
        <v>1224</v>
      </c>
      <c r="H241" s="11"/>
      <c r="I241" t="s">
        <v>109</v>
      </c>
      <c r="J241" s="461">
        <v>5000</v>
      </c>
      <c r="K241" s="288" t="s">
        <v>838</v>
      </c>
      <c r="L241" s="289"/>
      <c r="O241" t="s">
        <v>626</v>
      </c>
    </row>
    <row r="242" spans="2:15" customFormat="1" ht="16.2" x14ac:dyDescent="0.35">
      <c r="B242" s="289" t="s">
        <v>504</v>
      </c>
      <c r="C242" t="s">
        <v>589</v>
      </c>
      <c r="D242" t="s">
        <v>1220</v>
      </c>
      <c r="E242" t="s">
        <v>794</v>
      </c>
      <c r="F242" s="472"/>
      <c r="G242" s="11" t="s">
        <v>1224</v>
      </c>
      <c r="H242" s="11"/>
      <c r="I242" t="s">
        <v>109</v>
      </c>
      <c r="J242" s="461">
        <v>234374.32199999999</v>
      </c>
      <c r="K242" s="288" t="s">
        <v>838</v>
      </c>
      <c r="L242" s="289"/>
      <c r="O242" t="s">
        <v>839</v>
      </c>
    </row>
    <row r="243" spans="2:15" customFormat="1" ht="16.2" x14ac:dyDescent="0.35">
      <c r="B243" s="289" t="s">
        <v>504</v>
      </c>
      <c r="C243" t="s">
        <v>589</v>
      </c>
      <c r="D243" t="s">
        <v>481</v>
      </c>
      <c r="E243" t="s">
        <v>770</v>
      </c>
      <c r="F243" s="472"/>
      <c r="G243" s="11" t="s">
        <v>1224</v>
      </c>
      <c r="H243" s="11"/>
      <c r="I243" t="s">
        <v>109</v>
      </c>
      <c r="J243" s="461">
        <v>2320.84</v>
      </c>
      <c r="K243" s="288" t="s">
        <v>838</v>
      </c>
      <c r="L243" s="289"/>
      <c r="O243" t="s">
        <v>839</v>
      </c>
    </row>
    <row r="244" spans="2:15" customFormat="1" ht="16.2" x14ac:dyDescent="0.35">
      <c r="B244" s="289" t="s">
        <v>504</v>
      </c>
      <c r="C244" t="s">
        <v>589</v>
      </c>
      <c r="D244" t="s">
        <v>485</v>
      </c>
      <c r="E244" t="s">
        <v>800</v>
      </c>
      <c r="F244" s="472"/>
      <c r="G244" s="11" t="s">
        <v>1224</v>
      </c>
      <c r="H244" s="11"/>
      <c r="I244" t="s">
        <v>109</v>
      </c>
      <c r="J244" s="461">
        <v>152725</v>
      </c>
      <c r="K244" s="288" t="s">
        <v>838</v>
      </c>
      <c r="L244" s="289"/>
      <c r="O244" t="s">
        <v>839</v>
      </c>
    </row>
    <row r="245" spans="2:15" customFormat="1" ht="16.2" x14ac:dyDescent="0.35">
      <c r="B245" s="289" t="s">
        <v>504</v>
      </c>
      <c r="C245" t="s">
        <v>589</v>
      </c>
      <c r="D245" t="s">
        <v>471</v>
      </c>
      <c r="E245" t="s">
        <v>771</v>
      </c>
      <c r="F245" s="472"/>
      <c r="G245" s="11" t="s">
        <v>1224</v>
      </c>
      <c r="H245" s="11"/>
      <c r="I245" t="s">
        <v>109</v>
      </c>
      <c r="J245" s="461">
        <v>2355.84</v>
      </c>
      <c r="K245" s="288" t="s">
        <v>838</v>
      </c>
      <c r="L245" s="289"/>
      <c r="O245" t="s">
        <v>839</v>
      </c>
    </row>
    <row r="246" spans="2:15" customFormat="1" ht="16.2" x14ac:dyDescent="0.35">
      <c r="B246" s="289" t="s">
        <v>504</v>
      </c>
      <c r="C246" t="s">
        <v>589</v>
      </c>
      <c r="D246" t="s">
        <v>471</v>
      </c>
      <c r="E246" t="s">
        <v>787</v>
      </c>
      <c r="F246" s="472"/>
      <c r="G246" s="11" t="s">
        <v>1224</v>
      </c>
      <c r="H246" s="11"/>
      <c r="I246" t="s">
        <v>109</v>
      </c>
      <c r="J246" s="461">
        <v>14154.943723786973</v>
      </c>
      <c r="K246" s="288" t="s">
        <v>838</v>
      </c>
      <c r="L246" s="289"/>
      <c r="O246" t="s">
        <v>839</v>
      </c>
    </row>
    <row r="247" spans="2:15" customFormat="1" ht="16.2" x14ac:dyDescent="0.35">
      <c r="B247" s="289" t="s">
        <v>504</v>
      </c>
      <c r="C247" t="s">
        <v>589</v>
      </c>
      <c r="D247" t="s">
        <v>471</v>
      </c>
      <c r="E247" t="s">
        <v>792</v>
      </c>
      <c r="F247" s="472"/>
      <c r="G247" s="11" t="s">
        <v>1224</v>
      </c>
      <c r="H247" s="11"/>
      <c r="I247" t="s">
        <v>109</v>
      </c>
      <c r="J247" s="461">
        <v>4513642.4241671693</v>
      </c>
      <c r="K247" s="288" t="s">
        <v>838</v>
      </c>
      <c r="L247" s="289"/>
      <c r="O247" t="s">
        <v>839</v>
      </c>
    </row>
    <row r="248" spans="2:15" customFormat="1" ht="16.2" x14ac:dyDescent="0.35">
      <c r="B248" s="289" t="s">
        <v>504</v>
      </c>
      <c r="C248" t="s">
        <v>589</v>
      </c>
      <c r="D248" t="s">
        <v>479</v>
      </c>
      <c r="E248" t="s">
        <v>791</v>
      </c>
      <c r="F248" s="472"/>
      <c r="G248" s="11" t="s">
        <v>1224</v>
      </c>
      <c r="H248" s="11"/>
      <c r="I248" t="s">
        <v>109</v>
      </c>
      <c r="J248" s="461">
        <v>2662608.5424999902</v>
      </c>
      <c r="K248" s="288" t="s">
        <v>838</v>
      </c>
      <c r="L248" s="289"/>
      <c r="O248" t="s">
        <v>839</v>
      </c>
    </row>
    <row r="249" spans="2:15" customFormat="1" ht="16.2" x14ac:dyDescent="0.35">
      <c r="B249" s="289" t="s">
        <v>504</v>
      </c>
      <c r="C249" t="s">
        <v>589</v>
      </c>
      <c r="D249" t="s">
        <v>479</v>
      </c>
      <c r="E249" t="s">
        <v>798</v>
      </c>
      <c r="F249" s="472"/>
      <c r="G249" s="11" t="s">
        <v>1224</v>
      </c>
      <c r="H249" s="11"/>
      <c r="I249" t="s">
        <v>109</v>
      </c>
      <c r="J249" s="461">
        <v>53776.800000000003</v>
      </c>
      <c r="K249" s="288" t="s">
        <v>838</v>
      </c>
      <c r="L249" s="289"/>
      <c r="O249" t="s">
        <v>839</v>
      </c>
    </row>
    <row r="250" spans="2:15" customFormat="1" ht="16.2" x14ac:dyDescent="0.35">
      <c r="B250" s="289" t="s">
        <v>504</v>
      </c>
      <c r="C250" t="s">
        <v>589</v>
      </c>
      <c r="D250" t="s">
        <v>479</v>
      </c>
      <c r="E250" t="s">
        <v>802</v>
      </c>
      <c r="F250" s="472"/>
      <c r="G250" s="11" t="s">
        <v>1224</v>
      </c>
      <c r="H250" s="11"/>
      <c r="I250" t="s">
        <v>109</v>
      </c>
      <c r="J250" s="461">
        <v>1130571.551999999</v>
      </c>
      <c r="K250" s="288" t="s">
        <v>838</v>
      </c>
      <c r="L250" s="289"/>
      <c r="O250" t="s">
        <v>839</v>
      </c>
    </row>
    <row r="251" spans="2:15" customFormat="1" ht="16.2" x14ac:dyDescent="0.35">
      <c r="B251" s="289" t="s">
        <v>504</v>
      </c>
      <c r="C251" t="s">
        <v>589</v>
      </c>
      <c r="D251" t="s">
        <v>482</v>
      </c>
      <c r="E251" t="s">
        <v>766</v>
      </c>
      <c r="F251" s="472"/>
      <c r="G251" s="11" t="s">
        <v>1224</v>
      </c>
      <c r="H251" s="11"/>
      <c r="I251" t="s">
        <v>109</v>
      </c>
      <c r="J251" s="461">
        <v>2471262.1442789403</v>
      </c>
      <c r="K251" s="288" t="s">
        <v>838</v>
      </c>
      <c r="L251" s="289"/>
      <c r="O251" t="s">
        <v>839</v>
      </c>
    </row>
    <row r="252" spans="2:15" customFormat="1" ht="16.2" x14ac:dyDescent="0.35">
      <c r="B252" s="289" t="s">
        <v>504</v>
      </c>
      <c r="C252" t="s">
        <v>589</v>
      </c>
      <c r="D252" t="s">
        <v>482</v>
      </c>
      <c r="E252" t="s">
        <v>768</v>
      </c>
      <c r="F252" s="472"/>
      <c r="G252" s="11" t="s">
        <v>1224</v>
      </c>
      <c r="H252" s="11"/>
      <c r="I252" t="s">
        <v>109</v>
      </c>
      <c r="J252" s="461">
        <v>4931641.1677694656</v>
      </c>
      <c r="K252" s="288" t="s">
        <v>838</v>
      </c>
      <c r="L252" s="289"/>
      <c r="O252" t="s">
        <v>626</v>
      </c>
    </row>
    <row r="253" spans="2:15" customFormat="1" ht="16.2" x14ac:dyDescent="0.35">
      <c r="B253" s="289" t="s">
        <v>504</v>
      </c>
      <c r="C253" t="s">
        <v>589</v>
      </c>
      <c r="D253" t="s">
        <v>473</v>
      </c>
      <c r="E253" t="s">
        <v>723</v>
      </c>
      <c r="F253" s="472"/>
      <c r="G253" s="11" t="s">
        <v>1224</v>
      </c>
      <c r="H253" s="11"/>
      <c r="I253" t="s">
        <v>109</v>
      </c>
      <c r="J253" s="461">
        <v>614089.28164890222</v>
      </c>
      <c r="K253" s="288" t="s">
        <v>838</v>
      </c>
      <c r="L253" s="289"/>
      <c r="O253" t="s">
        <v>626</v>
      </c>
    </row>
    <row r="254" spans="2:15" customFormat="1" ht="16.2" x14ac:dyDescent="0.35">
      <c r="B254" s="289" t="s">
        <v>504</v>
      </c>
      <c r="C254" t="s">
        <v>589</v>
      </c>
      <c r="D254" t="s">
        <v>473</v>
      </c>
      <c r="E254" t="s">
        <v>726</v>
      </c>
      <c r="F254" s="472"/>
      <c r="G254" s="11" t="s">
        <v>1224</v>
      </c>
      <c r="H254" s="11"/>
      <c r="I254" t="s">
        <v>109</v>
      </c>
      <c r="J254" s="461">
        <v>135064.42758964931</v>
      </c>
      <c r="K254" s="288" t="s">
        <v>838</v>
      </c>
      <c r="L254" s="289"/>
      <c r="O254" t="s">
        <v>626</v>
      </c>
    </row>
    <row r="255" spans="2:15" customFormat="1" ht="16.2" x14ac:dyDescent="0.35">
      <c r="B255" s="289" t="s">
        <v>504</v>
      </c>
      <c r="C255" t="s">
        <v>589</v>
      </c>
      <c r="D255" t="s">
        <v>473</v>
      </c>
      <c r="E255" t="s">
        <v>740</v>
      </c>
      <c r="F255" s="472"/>
      <c r="G255" s="11" t="s">
        <v>1224</v>
      </c>
      <c r="H255" s="11"/>
      <c r="I255" t="s">
        <v>109</v>
      </c>
      <c r="J255" s="461">
        <v>4301325.9411367252</v>
      </c>
      <c r="K255" s="288" t="s">
        <v>838</v>
      </c>
      <c r="L255" s="289"/>
      <c r="O255" t="s">
        <v>626</v>
      </c>
    </row>
    <row r="256" spans="2:15" customFormat="1" ht="16.2" x14ac:dyDescent="0.35">
      <c r="B256" s="289" t="s">
        <v>504</v>
      </c>
      <c r="C256" t="s">
        <v>589</v>
      </c>
      <c r="D256" t="s">
        <v>473</v>
      </c>
      <c r="E256" t="s">
        <v>742</v>
      </c>
      <c r="F256" s="472"/>
      <c r="G256" s="11" t="s">
        <v>1224</v>
      </c>
      <c r="H256" s="11"/>
      <c r="I256" t="s">
        <v>109</v>
      </c>
      <c r="J256" s="461">
        <v>36592931.981269665</v>
      </c>
      <c r="K256" s="288" t="s">
        <v>838</v>
      </c>
      <c r="L256" s="289"/>
      <c r="O256" t="s">
        <v>626</v>
      </c>
    </row>
    <row r="257" spans="2:15" customFormat="1" ht="16.2" x14ac:dyDescent="0.35">
      <c r="B257" s="289" t="s">
        <v>504</v>
      </c>
      <c r="C257" t="s">
        <v>589</v>
      </c>
      <c r="D257" t="s">
        <v>473</v>
      </c>
      <c r="E257" t="s">
        <v>743</v>
      </c>
      <c r="F257" s="472"/>
      <c r="G257" s="11" t="s">
        <v>1224</v>
      </c>
      <c r="H257" s="11"/>
      <c r="I257" t="s">
        <v>109</v>
      </c>
      <c r="J257" s="461">
        <v>485204.51221397688</v>
      </c>
      <c r="K257" s="288" t="s">
        <v>838</v>
      </c>
      <c r="L257" s="289"/>
      <c r="O257" t="s">
        <v>626</v>
      </c>
    </row>
    <row r="258" spans="2:15" customFormat="1" ht="16.2" x14ac:dyDescent="0.35">
      <c r="B258" s="289" t="s">
        <v>504</v>
      </c>
      <c r="C258" t="s">
        <v>589</v>
      </c>
      <c r="D258" t="s">
        <v>765</v>
      </c>
      <c r="E258" t="s">
        <v>732</v>
      </c>
      <c r="F258" s="472"/>
      <c r="G258" s="11" t="s">
        <v>1224</v>
      </c>
      <c r="H258" s="11"/>
      <c r="I258" t="s">
        <v>109</v>
      </c>
      <c r="J258" s="461">
        <v>8065562.0499999998</v>
      </c>
      <c r="K258" s="288" t="s">
        <v>838</v>
      </c>
      <c r="L258" s="289"/>
      <c r="O258" t="s">
        <v>626</v>
      </c>
    </row>
    <row r="259" spans="2:15" customFormat="1" ht="16.2" x14ac:dyDescent="0.35">
      <c r="B259" s="289" t="s">
        <v>504</v>
      </c>
      <c r="C259" t="s">
        <v>589</v>
      </c>
      <c r="D259" t="s">
        <v>765</v>
      </c>
      <c r="E259" t="s">
        <v>795</v>
      </c>
      <c r="F259" s="472"/>
      <c r="G259" s="11" t="s">
        <v>1224</v>
      </c>
      <c r="H259" s="11"/>
      <c r="I259" t="s">
        <v>109</v>
      </c>
      <c r="J259" s="461">
        <v>1577404.08</v>
      </c>
      <c r="K259" s="288" t="s">
        <v>838</v>
      </c>
      <c r="L259" s="289"/>
      <c r="O259" t="s">
        <v>626</v>
      </c>
    </row>
    <row r="260" spans="2:15" customFormat="1" ht="16.2" x14ac:dyDescent="0.35">
      <c r="B260" s="289" t="s">
        <v>504</v>
      </c>
      <c r="C260" t="s">
        <v>502</v>
      </c>
      <c r="D260" t="s">
        <v>1220</v>
      </c>
      <c r="E260" t="s">
        <v>794</v>
      </c>
      <c r="F260" s="472"/>
      <c r="G260" s="11" t="s">
        <v>1224</v>
      </c>
      <c r="H260" s="11"/>
      <c r="I260" t="s">
        <v>109</v>
      </c>
      <c r="J260" s="461">
        <v>58689.040419999998</v>
      </c>
      <c r="K260" s="288" t="s">
        <v>838</v>
      </c>
      <c r="L260" s="289"/>
      <c r="O260" t="s">
        <v>626</v>
      </c>
    </row>
    <row r="261" spans="2:15" customFormat="1" ht="16.2" x14ac:dyDescent="0.35">
      <c r="B261" s="289" t="s">
        <v>504</v>
      </c>
      <c r="C261" t="s">
        <v>502</v>
      </c>
      <c r="D261" t="s">
        <v>481</v>
      </c>
      <c r="E261" t="s">
        <v>770</v>
      </c>
      <c r="F261" s="472"/>
      <c r="G261" s="11" t="s">
        <v>1224</v>
      </c>
      <c r="H261" s="11"/>
      <c r="I261" t="s">
        <v>109</v>
      </c>
      <c r="J261" s="461">
        <v>72125.009999999995</v>
      </c>
      <c r="K261" s="288" t="s">
        <v>838</v>
      </c>
      <c r="L261" s="289"/>
      <c r="O261" t="s">
        <v>626</v>
      </c>
    </row>
    <row r="262" spans="2:15" customFormat="1" ht="16.2" x14ac:dyDescent="0.35">
      <c r="B262" s="289" t="s">
        <v>504</v>
      </c>
      <c r="C262" t="s">
        <v>502</v>
      </c>
      <c r="D262" t="s">
        <v>481</v>
      </c>
      <c r="E262" t="s">
        <v>774</v>
      </c>
      <c r="F262" s="472"/>
      <c r="G262" s="11" t="s">
        <v>1224</v>
      </c>
      <c r="H262" s="11"/>
      <c r="I262" t="s">
        <v>109</v>
      </c>
      <c r="J262" s="461">
        <v>119252</v>
      </c>
      <c r="K262" s="288" t="s">
        <v>838</v>
      </c>
      <c r="L262" s="289"/>
      <c r="O262" t="s">
        <v>626</v>
      </c>
    </row>
    <row r="263" spans="2:15" customFormat="1" ht="16.2" x14ac:dyDescent="0.35">
      <c r="B263" s="289" t="s">
        <v>504</v>
      </c>
      <c r="C263" t="s">
        <v>502</v>
      </c>
      <c r="D263" t="s">
        <v>485</v>
      </c>
      <c r="E263" t="s">
        <v>800</v>
      </c>
      <c r="F263" s="472"/>
      <c r="G263" s="11" t="s">
        <v>1224</v>
      </c>
      <c r="H263" s="11"/>
      <c r="I263" t="s">
        <v>109</v>
      </c>
      <c r="J263" s="461">
        <v>597671</v>
      </c>
      <c r="K263" s="288" t="s">
        <v>838</v>
      </c>
      <c r="L263" s="289"/>
      <c r="O263" t="s">
        <v>626</v>
      </c>
    </row>
    <row r="264" spans="2:15" customFormat="1" ht="16.2" x14ac:dyDescent="0.35">
      <c r="B264" s="289" t="s">
        <v>504</v>
      </c>
      <c r="C264" t="s">
        <v>502</v>
      </c>
      <c r="D264" t="s">
        <v>471</v>
      </c>
      <c r="E264" t="s">
        <v>771</v>
      </c>
      <c r="F264" s="472"/>
      <c r="G264" s="11" t="s">
        <v>1224</v>
      </c>
      <c r="H264" s="11"/>
      <c r="I264" t="s">
        <v>109</v>
      </c>
      <c r="J264" s="461">
        <v>51534.15</v>
      </c>
      <c r="K264" s="288" t="s">
        <v>838</v>
      </c>
      <c r="L264" s="289"/>
      <c r="O264" t="s">
        <v>626</v>
      </c>
    </row>
    <row r="265" spans="2:15" customFormat="1" ht="16.2" x14ac:dyDescent="0.35">
      <c r="B265" s="289" t="s">
        <v>504</v>
      </c>
      <c r="C265" t="s">
        <v>502</v>
      </c>
      <c r="D265" t="s">
        <v>471</v>
      </c>
      <c r="E265" t="s">
        <v>787</v>
      </c>
      <c r="F265" s="472"/>
      <c r="G265" s="11" t="s">
        <v>1224</v>
      </c>
      <c r="H265" s="11"/>
      <c r="I265" t="s">
        <v>109</v>
      </c>
      <c r="J265" s="461">
        <v>180526.69543885707</v>
      </c>
      <c r="K265" s="288" t="s">
        <v>838</v>
      </c>
      <c r="L265" s="289"/>
      <c r="O265" t="s">
        <v>626</v>
      </c>
    </row>
    <row r="266" spans="2:15" customFormat="1" ht="16.2" x14ac:dyDescent="0.35">
      <c r="B266" s="289" t="s">
        <v>504</v>
      </c>
      <c r="C266" t="s">
        <v>502</v>
      </c>
      <c r="D266" t="s">
        <v>471</v>
      </c>
      <c r="E266" t="s">
        <v>792</v>
      </c>
      <c r="F266" s="472"/>
      <c r="G266" s="11" t="s">
        <v>1224</v>
      </c>
      <c r="H266" s="11"/>
      <c r="I266" t="s">
        <v>109</v>
      </c>
      <c r="J266" s="461">
        <v>571994.12280327978</v>
      </c>
      <c r="K266" s="288" t="s">
        <v>838</v>
      </c>
      <c r="L266" s="289"/>
      <c r="O266" t="s">
        <v>626</v>
      </c>
    </row>
    <row r="267" spans="2:15" customFormat="1" ht="16.2" x14ac:dyDescent="0.35">
      <c r="B267" s="289" t="s">
        <v>504</v>
      </c>
      <c r="C267" t="s">
        <v>502</v>
      </c>
      <c r="D267" t="s">
        <v>479</v>
      </c>
      <c r="E267" t="s">
        <v>760</v>
      </c>
      <c r="F267" s="472"/>
      <c r="G267" s="11" t="s">
        <v>1224</v>
      </c>
      <c r="H267" s="11"/>
      <c r="I267" t="s">
        <v>109</v>
      </c>
      <c r="J267" s="461">
        <v>50029.5</v>
      </c>
      <c r="K267" s="288" t="s">
        <v>838</v>
      </c>
      <c r="L267" s="289"/>
      <c r="O267" t="s">
        <v>626</v>
      </c>
    </row>
    <row r="268" spans="2:15" customFormat="1" ht="16.2" x14ac:dyDescent="0.35">
      <c r="B268" s="289" t="s">
        <v>504</v>
      </c>
      <c r="C268" t="s">
        <v>502</v>
      </c>
      <c r="D268" t="s">
        <v>479</v>
      </c>
      <c r="E268" t="s">
        <v>791</v>
      </c>
      <c r="F268" s="472"/>
      <c r="G268" s="11" t="s">
        <v>1224</v>
      </c>
      <c r="H268" s="11"/>
      <c r="I268" t="s">
        <v>109</v>
      </c>
      <c r="J268" s="461">
        <v>76808.5</v>
      </c>
      <c r="K268" s="288" t="s">
        <v>838</v>
      </c>
      <c r="L268" s="289"/>
      <c r="O268" t="s">
        <v>626</v>
      </c>
    </row>
    <row r="269" spans="2:15" customFormat="1" ht="16.2" x14ac:dyDescent="0.35">
      <c r="B269" s="289" t="s">
        <v>504</v>
      </c>
      <c r="C269" t="s">
        <v>502</v>
      </c>
      <c r="D269" t="s">
        <v>482</v>
      </c>
      <c r="E269" t="s">
        <v>766</v>
      </c>
      <c r="F269" s="472"/>
      <c r="G269" s="11" t="s">
        <v>1224</v>
      </c>
      <c r="H269" s="11"/>
      <c r="I269" t="s">
        <v>109</v>
      </c>
      <c r="J269" s="461">
        <v>549342.94097237021</v>
      </c>
      <c r="K269" s="288" t="s">
        <v>838</v>
      </c>
      <c r="L269" s="289"/>
      <c r="O269" t="s">
        <v>626</v>
      </c>
    </row>
    <row r="270" spans="2:15" customFormat="1" ht="16.2" x14ac:dyDescent="0.35">
      <c r="B270" s="289" t="s">
        <v>504</v>
      </c>
      <c r="C270" t="s">
        <v>502</v>
      </c>
      <c r="D270" t="s">
        <v>482</v>
      </c>
      <c r="E270" t="s">
        <v>768</v>
      </c>
      <c r="F270" s="472"/>
      <c r="G270" s="11" t="s">
        <v>1224</v>
      </c>
      <c r="H270" s="11"/>
      <c r="I270" t="s">
        <v>109</v>
      </c>
      <c r="J270" s="461">
        <v>1465788.6564929176</v>
      </c>
      <c r="K270" s="288" t="s">
        <v>838</v>
      </c>
      <c r="L270" s="289"/>
      <c r="O270" t="s">
        <v>626</v>
      </c>
    </row>
    <row r="271" spans="2:15" customFormat="1" ht="16.2" x14ac:dyDescent="0.35">
      <c r="B271" s="289" t="s">
        <v>504</v>
      </c>
      <c r="C271" t="s">
        <v>502</v>
      </c>
      <c r="D271" t="s">
        <v>473</v>
      </c>
      <c r="E271" t="s">
        <v>723</v>
      </c>
      <c r="F271" s="472"/>
      <c r="G271" s="11" t="s">
        <v>1224</v>
      </c>
      <c r="H271" s="11"/>
      <c r="I271" t="s">
        <v>109</v>
      </c>
      <c r="J271" s="461">
        <v>232074.26780659735</v>
      </c>
      <c r="K271" s="288" t="s">
        <v>838</v>
      </c>
      <c r="L271" s="289"/>
      <c r="O271" t="s">
        <v>626</v>
      </c>
    </row>
    <row r="272" spans="2:15" customFormat="1" ht="16.2" x14ac:dyDescent="0.35">
      <c r="B272" s="289" t="s">
        <v>504</v>
      </c>
      <c r="C272" t="s">
        <v>502</v>
      </c>
      <c r="D272" t="s">
        <v>473</v>
      </c>
      <c r="E272" t="s">
        <v>742</v>
      </c>
      <c r="F272" s="472"/>
      <c r="G272" s="11" t="s">
        <v>1224</v>
      </c>
      <c r="H272" s="11"/>
      <c r="I272" t="s">
        <v>109</v>
      </c>
      <c r="J272" s="461">
        <v>379298.76794355945</v>
      </c>
      <c r="K272" s="288" t="s">
        <v>838</v>
      </c>
      <c r="L272" s="289"/>
      <c r="O272" t="s">
        <v>626</v>
      </c>
    </row>
    <row r="273" spans="2:15" customFormat="1" ht="16.2" x14ac:dyDescent="0.35">
      <c r="B273" s="289" t="s">
        <v>504</v>
      </c>
      <c r="C273" t="s">
        <v>502</v>
      </c>
      <c r="D273" t="s">
        <v>473</v>
      </c>
      <c r="E273" t="s">
        <v>743</v>
      </c>
      <c r="F273" s="472"/>
      <c r="G273" s="11" t="s">
        <v>1224</v>
      </c>
      <c r="H273" s="11"/>
      <c r="I273" t="s">
        <v>109</v>
      </c>
      <c r="J273" s="461">
        <v>3152655.8744453033</v>
      </c>
      <c r="K273" s="288" t="s">
        <v>838</v>
      </c>
      <c r="L273" s="289"/>
      <c r="O273" t="s">
        <v>626</v>
      </c>
    </row>
    <row r="274" spans="2:15" customFormat="1" ht="16.2" x14ac:dyDescent="0.35">
      <c r="B274" s="289" t="s">
        <v>504</v>
      </c>
      <c r="C274" t="s">
        <v>502</v>
      </c>
      <c r="D274" t="s">
        <v>483</v>
      </c>
      <c r="E274" t="s">
        <v>790</v>
      </c>
      <c r="F274" s="472"/>
      <c r="G274" s="11" t="s">
        <v>1224</v>
      </c>
      <c r="H274" s="11"/>
      <c r="I274" t="s">
        <v>109</v>
      </c>
      <c r="J274" s="461">
        <v>275059.90000000002</v>
      </c>
      <c r="K274" s="288" t="s">
        <v>838</v>
      </c>
      <c r="L274" s="289"/>
      <c r="O274" t="s">
        <v>626</v>
      </c>
    </row>
    <row r="275" spans="2:15" customFormat="1" ht="16.2" x14ac:dyDescent="0.35">
      <c r="B275" s="289" t="s">
        <v>504</v>
      </c>
      <c r="C275" t="s">
        <v>840</v>
      </c>
      <c r="D275" t="s">
        <v>1220</v>
      </c>
      <c r="E275" t="s">
        <v>794</v>
      </c>
      <c r="F275" s="472"/>
      <c r="G275" s="11" t="s">
        <v>1224</v>
      </c>
      <c r="H275" s="11"/>
      <c r="I275" t="s">
        <v>109</v>
      </c>
      <c r="J275" s="461">
        <v>369688.2635</v>
      </c>
      <c r="K275" s="288" t="s">
        <v>838</v>
      </c>
      <c r="L275" s="289"/>
      <c r="O275" t="s">
        <v>626</v>
      </c>
    </row>
    <row r="276" spans="2:15" customFormat="1" ht="16.2" x14ac:dyDescent="0.35">
      <c r="B276" s="289" t="s">
        <v>504</v>
      </c>
      <c r="C276" t="s">
        <v>840</v>
      </c>
      <c r="D276" t="s">
        <v>481</v>
      </c>
      <c r="E276" t="s">
        <v>770</v>
      </c>
      <c r="F276" s="472"/>
      <c r="G276" s="11" t="s">
        <v>1224</v>
      </c>
      <c r="H276" s="11"/>
      <c r="I276" t="s">
        <v>109</v>
      </c>
      <c r="J276" s="461">
        <v>689281.94</v>
      </c>
      <c r="K276" s="288" t="s">
        <v>838</v>
      </c>
      <c r="L276" s="289"/>
      <c r="O276" t="s">
        <v>626</v>
      </c>
    </row>
    <row r="277" spans="2:15" customFormat="1" ht="16.2" x14ac:dyDescent="0.35">
      <c r="B277" s="289" t="s">
        <v>504</v>
      </c>
      <c r="C277" t="s">
        <v>840</v>
      </c>
      <c r="D277" t="s">
        <v>481</v>
      </c>
      <c r="E277" t="s">
        <v>774</v>
      </c>
      <c r="F277" s="472"/>
      <c r="G277" s="11" t="s">
        <v>1224</v>
      </c>
      <c r="H277" s="11"/>
      <c r="I277" t="s">
        <v>109</v>
      </c>
      <c r="J277" s="461">
        <v>107850</v>
      </c>
      <c r="K277" s="288" t="s">
        <v>838</v>
      </c>
      <c r="L277" s="289"/>
      <c r="O277" t="s">
        <v>626</v>
      </c>
    </row>
    <row r="278" spans="2:15" customFormat="1" ht="16.2" x14ac:dyDescent="0.35">
      <c r="B278" s="289" t="s">
        <v>504</v>
      </c>
      <c r="C278" t="s">
        <v>840</v>
      </c>
      <c r="D278" t="s">
        <v>485</v>
      </c>
      <c r="E278" t="s">
        <v>800</v>
      </c>
      <c r="F278" s="472"/>
      <c r="G278" s="11" t="s">
        <v>1224</v>
      </c>
      <c r="H278" s="11"/>
      <c r="I278" t="s">
        <v>109</v>
      </c>
      <c r="J278" s="461">
        <v>350789.66</v>
      </c>
      <c r="K278" s="288" t="s">
        <v>838</v>
      </c>
      <c r="L278" s="289"/>
      <c r="O278" t="s">
        <v>626</v>
      </c>
    </row>
    <row r="279" spans="2:15" customFormat="1" ht="16.2" x14ac:dyDescent="0.35">
      <c r="B279" s="289" t="s">
        <v>504</v>
      </c>
      <c r="C279" t="s">
        <v>840</v>
      </c>
      <c r="D279" t="s">
        <v>471</v>
      </c>
      <c r="E279" t="s">
        <v>771</v>
      </c>
      <c r="F279" s="472"/>
      <c r="G279" s="11" t="s">
        <v>1224</v>
      </c>
      <c r="H279" s="11"/>
      <c r="I279" t="s">
        <v>109</v>
      </c>
      <c r="J279" s="461">
        <v>702662.58</v>
      </c>
      <c r="K279" s="288" t="s">
        <v>838</v>
      </c>
      <c r="L279" s="289"/>
      <c r="O279" t="s">
        <v>626</v>
      </c>
    </row>
    <row r="280" spans="2:15" customFormat="1" ht="16.2" x14ac:dyDescent="0.35">
      <c r="B280" s="289" t="s">
        <v>504</v>
      </c>
      <c r="C280" t="s">
        <v>840</v>
      </c>
      <c r="D280" t="s">
        <v>471</v>
      </c>
      <c r="E280" t="s">
        <v>747</v>
      </c>
      <c r="F280" s="472"/>
      <c r="G280" s="11" t="s">
        <v>1224</v>
      </c>
      <c r="H280" s="11"/>
      <c r="I280" t="s">
        <v>109</v>
      </c>
      <c r="J280" s="461">
        <v>42253</v>
      </c>
      <c r="K280" s="288" t="s">
        <v>838</v>
      </c>
      <c r="L280" s="289"/>
      <c r="O280" t="s">
        <v>626</v>
      </c>
    </row>
    <row r="281" spans="2:15" customFormat="1" ht="16.2" x14ac:dyDescent="0.35">
      <c r="B281" s="289" t="s">
        <v>504</v>
      </c>
      <c r="C281" t="s">
        <v>840</v>
      </c>
      <c r="D281" t="s">
        <v>471</v>
      </c>
      <c r="E281" t="s">
        <v>748</v>
      </c>
      <c r="F281" s="472"/>
      <c r="G281" s="11" t="s">
        <v>1224</v>
      </c>
      <c r="H281" s="11"/>
      <c r="I281" t="s">
        <v>109</v>
      </c>
      <c r="J281" s="461">
        <v>8828.7340439130985</v>
      </c>
      <c r="K281" s="288" t="s">
        <v>838</v>
      </c>
      <c r="L281" s="289"/>
      <c r="O281" t="s">
        <v>626</v>
      </c>
    </row>
    <row r="282" spans="2:15" customFormat="1" ht="16.2" x14ac:dyDescent="0.35">
      <c r="B282" s="289" t="s">
        <v>504</v>
      </c>
      <c r="C282" t="s">
        <v>840</v>
      </c>
      <c r="D282" t="s">
        <v>471</v>
      </c>
      <c r="E282" t="s">
        <v>787</v>
      </c>
      <c r="F282" s="472"/>
      <c r="G282" s="11" t="s">
        <v>1224</v>
      </c>
      <c r="H282" s="11"/>
      <c r="I282" t="s">
        <v>109</v>
      </c>
      <c r="J282" s="461">
        <v>87008.284686417624</v>
      </c>
      <c r="K282" s="288" t="s">
        <v>838</v>
      </c>
      <c r="L282" s="289"/>
      <c r="O282" t="s">
        <v>626</v>
      </c>
    </row>
    <row r="283" spans="2:15" customFormat="1" ht="16.2" x14ac:dyDescent="0.35">
      <c r="B283" s="289" t="s">
        <v>504</v>
      </c>
      <c r="C283" t="s">
        <v>840</v>
      </c>
      <c r="D283" t="s">
        <v>471</v>
      </c>
      <c r="E283" t="s">
        <v>792</v>
      </c>
      <c r="F283" s="472"/>
      <c r="G283" s="11" t="s">
        <v>1224</v>
      </c>
      <c r="H283" s="11"/>
      <c r="I283" t="s">
        <v>109</v>
      </c>
      <c r="J283" s="461">
        <v>9463437.8454398215</v>
      </c>
      <c r="K283" s="288" t="s">
        <v>838</v>
      </c>
      <c r="L283" s="289"/>
      <c r="O283" t="s">
        <v>626</v>
      </c>
    </row>
    <row r="284" spans="2:15" customFormat="1" ht="16.2" x14ac:dyDescent="0.35">
      <c r="B284" s="289" t="s">
        <v>504</v>
      </c>
      <c r="C284" t="s">
        <v>840</v>
      </c>
      <c r="D284" t="s">
        <v>479</v>
      </c>
      <c r="E284" t="s">
        <v>760</v>
      </c>
      <c r="F284" s="472"/>
      <c r="G284" s="11" t="s">
        <v>1224</v>
      </c>
      <c r="H284" s="11"/>
      <c r="I284" t="s">
        <v>109</v>
      </c>
      <c r="J284" s="461">
        <v>144000</v>
      </c>
      <c r="K284" s="288" t="s">
        <v>838</v>
      </c>
      <c r="L284" s="289"/>
      <c r="O284" t="s">
        <v>626</v>
      </c>
    </row>
    <row r="285" spans="2:15" customFormat="1" ht="16.2" x14ac:dyDescent="0.35">
      <c r="B285" s="289" t="s">
        <v>504</v>
      </c>
      <c r="C285" t="s">
        <v>840</v>
      </c>
      <c r="D285" t="s">
        <v>479</v>
      </c>
      <c r="E285" t="s">
        <v>779</v>
      </c>
      <c r="F285" s="472"/>
      <c r="G285" s="11" t="s">
        <v>1224</v>
      </c>
      <c r="H285" s="11"/>
      <c r="I285" t="s">
        <v>109</v>
      </c>
      <c r="J285" s="461">
        <v>9377.5076700612972</v>
      </c>
      <c r="K285" s="288" t="s">
        <v>838</v>
      </c>
      <c r="L285" s="289"/>
      <c r="O285" t="s">
        <v>626</v>
      </c>
    </row>
    <row r="286" spans="2:15" customFormat="1" ht="16.2" x14ac:dyDescent="0.35">
      <c r="B286" s="289" t="s">
        <v>504</v>
      </c>
      <c r="C286" t="s">
        <v>840</v>
      </c>
      <c r="D286" t="s">
        <v>479</v>
      </c>
      <c r="E286" t="s">
        <v>781</v>
      </c>
      <c r="F286" s="472"/>
      <c r="G286" s="11" t="s">
        <v>1224</v>
      </c>
      <c r="H286" s="11"/>
      <c r="I286" t="s">
        <v>109</v>
      </c>
      <c r="J286" s="461">
        <v>19619.240529830349</v>
      </c>
      <c r="K286" s="288" t="s">
        <v>838</v>
      </c>
      <c r="L286" s="289"/>
      <c r="O286" t="s">
        <v>626</v>
      </c>
    </row>
    <row r="287" spans="2:15" customFormat="1" ht="16.2" x14ac:dyDescent="0.35">
      <c r="B287" s="289" t="s">
        <v>504</v>
      </c>
      <c r="C287" t="s">
        <v>840</v>
      </c>
      <c r="D287" t="s">
        <v>479</v>
      </c>
      <c r="E287" t="s">
        <v>791</v>
      </c>
      <c r="F287" s="472"/>
      <c r="G287" s="11" t="s">
        <v>1224</v>
      </c>
      <c r="H287" s="11"/>
      <c r="I287" t="s">
        <v>109</v>
      </c>
      <c r="J287" s="461">
        <v>5385536.0879999902</v>
      </c>
      <c r="K287" s="288" t="s">
        <v>838</v>
      </c>
      <c r="L287" s="289"/>
      <c r="O287" t="s">
        <v>626</v>
      </c>
    </row>
    <row r="288" spans="2:15" customFormat="1" ht="16.2" x14ac:dyDescent="0.35">
      <c r="B288" s="289" t="s">
        <v>504</v>
      </c>
      <c r="C288" t="s">
        <v>840</v>
      </c>
      <c r="D288" t="s">
        <v>479</v>
      </c>
      <c r="E288" t="s">
        <v>796</v>
      </c>
      <c r="F288" s="472"/>
      <c r="G288" s="11" t="s">
        <v>1224</v>
      </c>
      <c r="H288" s="11"/>
      <c r="I288" t="s">
        <v>109</v>
      </c>
      <c r="J288" s="461">
        <v>18750</v>
      </c>
      <c r="K288" s="288" t="s">
        <v>838</v>
      </c>
      <c r="L288" s="289"/>
      <c r="O288" t="s">
        <v>626</v>
      </c>
    </row>
    <row r="289" spans="2:15" customFormat="1" ht="16.2" x14ac:dyDescent="0.35">
      <c r="B289" s="289" t="s">
        <v>504</v>
      </c>
      <c r="C289" t="s">
        <v>840</v>
      </c>
      <c r="D289" t="s">
        <v>479</v>
      </c>
      <c r="E289" t="s">
        <v>797</v>
      </c>
      <c r="F289" s="472"/>
      <c r="G289" s="11" t="s">
        <v>1224</v>
      </c>
      <c r="H289" s="11"/>
      <c r="I289" t="s">
        <v>109</v>
      </c>
      <c r="J289" s="461">
        <v>6109.7377023234867</v>
      </c>
      <c r="K289" s="288" t="s">
        <v>838</v>
      </c>
      <c r="L289" s="289"/>
      <c r="O289" t="s">
        <v>626</v>
      </c>
    </row>
    <row r="290" spans="2:15" customFormat="1" ht="16.2" x14ac:dyDescent="0.35">
      <c r="B290" s="289" t="s">
        <v>504</v>
      </c>
      <c r="C290" t="s">
        <v>840</v>
      </c>
      <c r="D290" t="s">
        <v>479</v>
      </c>
      <c r="E290" t="s">
        <v>798</v>
      </c>
      <c r="F290" s="472"/>
      <c r="G290" s="11" t="s">
        <v>1224</v>
      </c>
      <c r="H290" s="11"/>
      <c r="I290" t="s">
        <v>109</v>
      </c>
      <c r="J290" s="461">
        <v>450227.45086103521</v>
      </c>
      <c r="K290" s="288" t="s">
        <v>838</v>
      </c>
      <c r="L290" s="289"/>
      <c r="O290" t="s">
        <v>626</v>
      </c>
    </row>
    <row r="291" spans="2:15" customFormat="1" ht="16.2" x14ac:dyDescent="0.35">
      <c r="B291" s="289" t="s">
        <v>504</v>
      </c>
      <c r="C291" t="s">
        <v>840</v>
      </c>
      <c r="D291" t="s">
        <v>479</v>
      </c>
      <c r="E291" t="s">
        <v>799</v>
      </c>
      <c r="F291" s="472"/>
      <c r="G291" s="11" t="s">
        <v>1224</v>
      </c>
      <c r="H291" s="11"/>
      <c r="I291" t="s">
        <v>109</v>
      </c>
      <c r="J291" s="461">
        <v>19068.907164031923</v>
      </c>
      <c r="K291" s="288" t="s">
        <v>838</v>
      </c>
      <c r="L291" s="289"/>
      <c r="O291" t="s">
        <v>626</v>
      </c>
    </row>
    <row r="292" spans="2:15" customFormat="1" ht="16.2" x14ac:dyDescent="0.35">
      <c r="B292" s="289" t="s">
        <v>504</v>
      </c>
      <c r="C292" t="s">
        <v>840</v>
      </c>
      <c r="D292" t="s">
        <v>482</v>
      </c>
      <c r="E292" t="s">
        <v>760</v>
      </c>
      <c r="F292" s="472"/>
      <c r="G292" s="11" t="s">
        <v>1224</v>
      </c>
      <c r="H292" s="11"/>
      <c r="I292" t="s">
        <v>109</v>
      </c>
      <c r="J292" s="461">
        <v>79159.199999999997</v>
      </c>
      <c r="K292" s="288" t="s">
        <v>838</v>
      </c>
      <c r="L292" s="289"/>
      <c r="O292" t="s">
        <v>626</v>
      </c>
    </row>
    <row r="293" spans="2:15" customFormat="1" ht="16.2" x14ac:dyDescent="0.35">
      <c r="B293" s="289" t="s">
        <v>504</v>
      </c>
      <c r="C293" t="s">
        <v>840</v>
      </c>
      <c r="D293" t="s">
        <v>482</v>
      </c>
      <c r="E293" t="s">
        <v>766</v>
      </c>
      <c r="F293" s="472"/>
      <c r="G293" s="11" t="s">
        <v>1224</v>
      </c>
      <c r="H293" s="11"/>
      <c r="I293" t="s">
        <v>109</v>
      </c>
      <c r="J293" s="461">
        <v>4639518.9062509509</v>
      </c>
      <c r="K293" s="288" t="s">
        <v>838</v>
      </c>
      <c r="L293" s="289"/>
      <c r="O293" t="s">
        <v>626</v>
      </c>
    </row>
    <row r="294" spans="2:15" customFormat="1" ht="16.2" x14ac:dyDescent="0.35">
      <c r="B294" s="289" t="s">
        <v>504</v>
      </c>
      <c r="C294" t="s">
        <v>840</v>
      </c>
      <c r="D294" t="s">
        <v>482</v>
      </c>
      <c r="E294" t="s">
        <v>768</v>
      </c>
      <c r="F294" s="472"/>
      <c r="G294" s="11" t="s">
        <v>1224</v>
      </c>
      <c r="H294" s="11"/>
      <c r="I294" t="s">
        <v>109</v>
      </c>
      <c r="J294" s="461">
        <v>13242219.919161914</v>
      </c>
      <c r="K294" s="288" t="s">
        <v>838</v>
      </c>
      <c r="L294" s="289"/>
      <c r="O294" t="s">
        <v>626</v>
      </c>
    </row>
    <row r="295" spans="2:15" customFormat="1" ht="16.2" x14ac:dyDescent="0.35">
      <c r="B295" s="289" t="s">
        <v>504</v>
      </c>
      <c r="C295" t="s">
        <v>840</v>
      </c>
      <c r="D295" t="s">
        <v>482</v>
      </c>
      <c r="E295" t="s">
        <v>786</v>
      </c>
      <c r="F295" s="472"/>
      <c r="G295" s="11" t="s">
        <v>1224</v>
      </c>
      <c r="H295" s="11"/>
      <c r="I295" t="s">
        <v>109</v>
      </c>
      <c r="J295" s="461">
        <v>360000</v>
      </c>
      <c r="K295" s="288" t="s">
        <v>838</v>
      </c>
      <c r="L295" s="289"/>
      <c r="O295" t="s">
        <v>626</v>
      </c>
    </row>
    <row r="296" spans="2:15" customFormat="1" ht="16.2" x14ac:dyDescent="0.35">
      <c r="B296" s="289" t="s">
        <v>504</v>
      </c>
      <c r="C296" t="s">
        <v>840</v>
      </c>
      <c r="D296" t="s">
        <v>473</v>
      </c>
      <c r="E296" t="s">
        <v>723</v>
      </c>
      <c r="F296" s="472"/>
      <c r="G296" s="11" t="s">
        <v>1224</v>
      </c>
      <c r="H296" s="11"/>
      <c r="I296" t="s">
        <v>109</v>
      </c>
      <c r="J296" s="461">
        <v>2038621.2649594229</v>
      </c>
      <c r="K296" s="288" t="s">
        <v>838</v>
      </c>
      <c r="L296" s="289"/>
      <c r="O296" t="s">
        <v>626</v>
      </c>
    </row>
    <row r="297" spans="2:15" customFormat="1" ht="16.2" x14ac:dyDescent="0.35">
      <c r="B297" s="289" t="s">
        <v>504</v>
      </c>
      <c r="C297" t="s">
        <v>840</v>
      </c>
      <c r="D297" t="s">
        <v>473</v>
      </c>
      <c r="E297" t="s">
        <v>726</v>
      </c>
      <c r="F297" s="472"/>
      <c r="G297" s="11" t="s">
        <v>1224</v>
      </c>
      <c r="H297" s="11"/>
      <c r="I297" t="s">
        <v>109</v>
      </c>
      <c r="J297" s="461">
        <v>845521.83486020728</v>
      </c>
      <c r="K297" s="288" t="s">
        <v>838</v>
      </c>
      <c r="L297" s="289"/>
      <c r="O297" t="s">
        <v>626</v>
      </c>
    </row>
    <row r="298" spans="2:15" customFormat="1" ht="16.2" x14ac:dyDescent="0.35">
      <c r="B298" s="289" t="s">
        <v>504</v>
      </c>
      <c r="C298" t="s">
        <v>840</v>
      </c>
      <c r="D298" t="s">
        <v>473</v>
      </c>
      <c r="E298" t="s">
        <v>740</v>
      </c>
      <c r="F298" s="472"/>
      <c r="G298" s="11" t="s">
        <v>1224</v>
      </c>
      <c r="H298" s="11"/>
      <c r="I298" t="s">
        <v>109</v>
      </c>
      <c r="J298" s="461">
        <v>56000</v>
      </c>
      <c r="K298" s="288" t="s">
        <v>838</v>
      </c>
      <c r="L298" s="289"/>
      <c r="O298" t="s">
        <v>626</v>
      </c>
    </row>
    <row r="299" spans="2:15" customFormat="1" ht="16.2" x14ac:dyDescent="0.35">
      <c r="B299" s="289" t="s">
        <v>504</v>
      </c>
      <c r="C299" t="s">
        <v>840</v>
      </c>
      <c r="D299" t="s">
        <v>473</v>
      </c>
      <c r="E299" t="s">
        <v>742</v>
      </c>
      <c r="F299" s="472"/>
      <c r="G299" s="11" t="s">
        <v>1224</v>
      </c>
      <c r="H299" s="11"/>
      <c r="I299" t="s">
        <v>109</v>
      </c>
      <c r="J299" s="461">
        <v>6361220.9771164237</v>
      </c>
      <c r="K299" s="288" t="s">
        <v>838</v>
      </c>
      <c r="L299" s="289"/>
      <c r="O299" t="s">
        <v>626</v>
      </c>
    </row>
    <row r="300" spans="2:15" customFormat="1" ht="16.2" x14ac:dyDescent="0.35">
      <c r="B300" s="289" t="s">
        <v>504</v>
      </c>
      <c r="C300" t="s">
        <v>840</v>
      </c>
      <c r="D300" t="s">
        <v>473</v>
      </c>
      <c r="E300" t="s">
        <v>743</v>
      </c>
      <c r="F300" s="472"/>
      <c r="G300" s="11" t="s">
        <v>1224</v>
      </c>
      <c r="H300" s="11"/>
      <c r="I300" t="s">
        <v>109</v>
      </c>
      <c r="J300" s="461">
        <v>3645708.0411495017</v>
      </c>
      <c r="K300" s="288" t="s">
        <v>838</v>
      </c>
      <c r="L300" s="289"/>
      <c r="O300" t="s">
        <v>626</v>
      </c>
    </row>
    <row r="301" spans="2:15" customFormat="1" ht="16.2" x14ac:dyDescent="0.35">
      <c r="B301" s="289" t="s">
        <v>504</v>
      </c>
      <c r="C301" t="s">
        <v>840</v>
      </c>
      <c r="D301" t="s">
        <v>483</v>
      </c>
      <c r="E301" t="s">
        <v>790</v>
      </c>
      <c r="F301" s="472"/>
      <c r="G301" s="11" t="s">
        <v>1224</v>
      </c>
      <c r="H301" s="11"/>
      <c r="I301" t="s">
        <v>109</v>
      </c>
      <c r="J301" s="461">
        <v>2467537.3600000003</v>
      </c>
      <c r="K301" s="288" t="s">
        <v>838</v>
      </c>
      <c r="L301" s="289"/>
      <c r="O301" t="s">
        <v>626</v>
      </c>
    </row>
    <row r="302" spans="2:15" customFormat="1" ht="16.2" x14ac:dyDescent="0.35">
      <c r="B302" s="289" t="s">
        <v>504</v>
      </c>
      <c r="C302" t="s">
        <v>840</v>
      </c>
      <c r="D302" t="s">
        <v>765</v>
      </c>
      <c r="E302" t="s">
        <v>760</v>
      </c>
      <c r="F302" s="472"/>
      <c r="G302" s="11" t="s">
        <v>1224</v>
      </c>
      <c r="H302" s="11"/>
      <c r="I302" t="s">
        <v>109</v>
      </c>
      <c r="J302" s="461">
        <v>341780.42</v>
      </c>
      <c r="K302" s="288" t="s">
        <v>838</v>
      </c>
      <c r="L302" s="289"/>
      <c r="O302" t="s">
        <v>626</v>
      </c>
    </row>
    <row r="303" spans="2:15" customFormat="1" ht="16.2" x14ac:dyDescent="0.35">
      <c r="B303" s="289" t="s">
        <v>504</v>
      </c>
      <c r="C303" t="s">
        <v>840</v>
      </c>
      <c r="D303" t="s">
        <v>765</v>
      </c>
      <c r="E303" t="s">
        <v>784</v>
      </c>
      <c r="F303" s="472"/>
      <c r="G303" s="11" t="s">
        <v>1224</v>
      </c>
      <c r="H303" s="11"/>
      <c r="I303" t="s">
        <v>109</v>
      </c>
      <c r="J303" s="461">
        <v>812000</v>
      </c>
      <c r="K303" s="288" t="s">
        <v>838</v>
      </c>
      <c r="L303" s="289"/>
      <c r="O303" t="s">
        <v>626</v>
      </c>
    </row>
    <row r="304" spans="2:15" customFormat="1" ht="16.2" x14ac:dyDescent="0.35">
      <c r="B304" s="289" t="s">
        <v>504</v>
      </c>
      <c r="C304" t="s">
        <v>535</v>
      </c>
      <c r="D304" t="s">
        <v>481</v>
      </c>
      <c r="E304" t="s">
        <v>770</v>
      </c>
      <c r="F304" s="472"/>
      <c r="G304" s="11" t="s">
        <v>1224</v>
      </c>
      <c r="H304" s="11"/>
      <c r="I304" t="s">
        <v>109</v>
      </c>
      <c r="J304" s="461">
        <v>10012.32</v>
      </c>
      <c r="K304" s="288" t="s">
        <v>838</v>
      </c>
      <c r="L304" s="289"/>
      <c r="O304" t="s">
        <v>626</v>
      </c>
    </row>
    <row r="305" spans="2:15" customFormat="1" ht="16.2" x14ac:dyDescent="0.35">
      <c r="B305" s="289" t="s">
        <v>504</v>
      </c>
      <c r="C305" t="s">
        <v>535</v>
      </c>
      <c r="D305" t="s">
        <v>481</v>
      </c>
      <c r="E305" t="s">
        <v>774</v>
      </c>
      <c r="F305" s="472"/>
      <c r="G305" s="11" t="s">
        <v>1224</v>
      </c>
      <c r="H305" s="11"/>
      <c r="I305" t="s">
        <v>109</v>
      </c>
      <c r="J305" s="461">
        <v>21500</v>
      </c>
      <c r="K305" s="288" t="s">
        <v>838</v>
      </c>
      <c r="L305" s="289"/>
      <c r="O305" t="s">
        <v>626</v>
      </c>
    </row>
    <row r="306" spans="2:15" customFormat="1" ht="16.2" x14ac:dyDescent="0.35">
      <c r="B306" s="289" t="s">
        <v>504</v>
      </c>
      <c r="C306" t="s">
        <v>535</v>
      </c>
      <c r="D306" t="s">
        <v>485</v>
      </c>
      <c r="E306" t="s">
        <v>800</v>
      </c>
      <c r="F306" s="472"/>
      <c r="G306" s="11" t="s">
        <v>1224</v>
      </c>
      <c r="H306" s="11"/>
      <c r="I306" t="s">
        <v>109</v>
      </c>
      <c r="J306" s="461">
        <v>724649.5</v>
      </c>
      <c r="K306" s="288" t="s">
        <v>838</v>
      </c>
      <c r="L306" s="289"/>
      <c r="O306" t="s">
        <v>626</v>
      </c>
    </row>
    <row r="307" spans="2:15" customFormat="1" ht="16.2" x14ac:dyDescent="0.35">
      <c r="B307" s="289" t="s">
        <v>504</v>
      </c>
      <c r="C307" t="s">
        <v>535</v>
      </c>
      <c r="D307" t="s">
        <v>471</v>
      </c>
      <c r="E307" t="s">
        <v>771</v>
      </c>
      <c r="F307" s="472"/>
      <c r="G307" s="11" t="s">
        <v>1224</v>
      </c>
      <c r="H307" s="11"/>
      <c r="I307" t="s">
        <v>109</v>
      </c>
      <c r="J307" s="461">
        <v>11861.84</v>
      </c>
      <c r="K307" s="288" t="s">
        <v>838</v>
      </c>
      <c r="L307" s="289"/>
      <c r="O307" t="s">
        <v>626</v>
      </c>
    </row>
    <row r="308" spans="2:15" customFormat="1" ht="16.2" x14ac:dyDescent="0.35">
      <c r="B308" s="289" t="s">
        <v>504</v>
      </c>
      <c r="C308" t="s">
        <v>535</v>
      </c>
      <c r="D308" t="s">
        <v>471</v>
      </c>
      <c r="E308" t="s">
        <v>747</v>
      </c>
      <c r="F308" s="472"/>
      <c r="G308" s="11" t="s">
        <v>1224</v>
      </c>
      <c r="H308" s="11"/>
      <c r="I308" t="s">
        <v>109</v>
      </c>
      <c r="J308" s="461">
        <v>27000</v>
      </c>
      <c r="K308" s="288" t="s">
        <v>838</v>
      </c>
      <c r="L308" s="289"/>
      <c r="O308" t="s">
        <v>626</v>
      </c>
    </row>
    <row r="309" spans="2:15" customFormat="1" ht="16.2" x14ac:dyDescent="0.35">
      <c r="B309" s="289" t="s">
        <v>504</v>
      </c>
      <c r="C309" t="s">
        <v>535</v>
      </c>
      <c r="D309" t="s">
        <v>471</v>
      </c>
      <c r="E309" t="s">
        <v>748</v>
      </c>
      <c r="F309" s="472"/>
      <c r="G309" s="11" t="s">
        <v>1224</v>
      </c>
      <c r="H309" s="11"/>
      <c r="I309" t="s">
        <v>109</v>
      </c>
      <c r="J309" s="461">
        <v>27000</v>
      </c>
      <c r="K309" s="288" t="s">
        <v>838</v>
      </c>
      <c r="L309" s="289"/>
      <c r="O309" t="s">
        <v>626</v>
      </c>
    </row>
    <row r="310" spans="2:15" customFormat="1" ht="16.2" x14ac:dyDescent="0.35">
      <c r="B310" s="289" t="s">
        <v>504</v>
      </c>
      <c r="C310" t="s">
        <v>535</v>
      </c>
      <c r="D310" t="s">
        <v>471</v>
      </c>
      <c r="E310" t="s">
        <v>787</v>
      </c>
      <c r="F310" s="472"/>
      <c r="G310" s="11" t="s">
        <v>1224</v>
      </c>
      <c r="H310" s="11"/>
      <c r="I310" t="s">
        <v>109</v>
      </c>
      <c r="J310" s="461">
        <v>5033.4658112114148</v>
      </c>
      <c r="K310" s="288" t="s">
        <v>838</v>
      </c>
      <c r="L310" s="289"/>
      <c r="O310" t="s">
        <v>626</v>
      </c>
    </row>
    <row r="311" spans="2:15" customFormat="1" ht="16.2" x14ac:dyDescent="0.35">
      <c r="B311" s="289" t="s">
        <v>504</v>
      </c>
      <c r="C311" t="s">
        <v>535</v>
      </c>
      <c r="D311" t="s">
        <v>471</v>
      </c>
      <c r="E311" t="s">
        <v>789</v>
      </c>
      <c r="F311" s="472"/>
      <c r="G311" s="11" t="s">
        <v>1224</v>
      </c>
      <c r="H311" s="11"/>
      <c r="I311" t="s">
        <v>109</v>
      </c>
      <c r="J311" s="461">
        <v>103500</v>
      </c>
      <c r="K311" s="288" t="s">
        <v>838</v>
      </c>
      <c r="L311" s="289"/>
      <c r="O311" t="s">
        <v>626</v>
      </c>
    </row>
    <row r="312" spans="2:15" customFormat="1" ht="16.2" x14ac:dyDescent="0.35">
      <c r="B312" s="289" t="s">
        <v>504</v>
      </c>
      <c r="C312" t="s">
        <v>535</v>
      </c>
      <c r="D312" t="s">
        <v>471</v>
      </c>
      <c r="E312" t="s">
        <v>792</v>
      </c>
      <c r="F312" s="472"/>
      <c r="G312" s="11" t="s">
        <v>1224</v>
      </c>
      <c r="H312" s="11"/>
      <c r="I312" t="s">
        <v>109</v>
      </c>
      <c r="J312" s="461">
        <v>5444533.4480621992</v>
      </c>
      <c r="K312" s="288" t="s">
        <v>838</v>
      </c>
      <c r="L312" s="289"/>
      <c r="O312" t="s">
        <v>626</v>
      </c>
    </row>
    <row r="313" spans="2:15" customFormat="1" ht="16.2" x14ac:dyDescent="0.35">
      <c r="B313" s="289" t="s">
        <v>504</v>
      </c>
      <c r="C313" t="s">
        <v>535</v>
      </c>
      <c r="D313" t="s">
        <v>479</v>
      </c>
      <c r="E313" t="s">
        <v>760</v>
      </c>
      <c r="F313" s="472"/>
      <c r="G313" s="11" t="s">
        <v>1224</v>
      </c>
      <c r="H313" s="11"/>
      <c r="I313" t="s">
        <v>109</v>
      </c>
      <c r="J313" s="461">
        <v>262800</v>
      </c>
      <c r="K313" s="288" t="s">
        <v>838</v>
      </c>
      <c r="L313" s="289"/>
      <c r="O313" t="s">
        <v>626</v>
      </c>
    </row>
    <row r="314" spans="2:15" customFormat="1" ht="16.2" x14ac:dyDescent="0.35">
      <c r="B314" s="289" t="s">
        <v>504</v>
      </c>
      <c r="C314" t="s">
        <v>535</v>
      </c>
      <c r="D314" t="s">
        <v>479</v>
      </c>
      <c r="E314" t="s">
        <v>781</v>
      </c>
      <c r="F314" s="472"/>
      <c r="G314" s="11" t="s">
        <v>1224</v>
      </c>
      <c r="H314" s="11"/>
      <c r="I314" t="s">
        <v>109</v>
      </c>
      <c r="J314" s="461">
        <v>19.67080393720439</v>
      </c>
      <c r="K314" s="288" t="s">
        <v>838</v>
      </c>
      <c r="L314" s="289"/>
      <c r="O314" t="s">
        <v>626</v>
      </c>
    </row>
    <row r="315" spans="2:15" customFormat="1" ht="16.2" x14ac:dyDescent="0.35">
      <c r="B315" s="289" t="s">
        <v>504</v>
      </c>
      <c r="C315" t="s">
        <v>535</v>
      </c>
      <c r="D315" t="s">
        <v>479</v>
      </c>
      <c r="E315" t="s">
        <v>791</v>
      </c>
      <c r="F315" s="472"/>
      <c r="G315" s="11" t="s">
        <v>1224</v>
      </c>
      <c r="H315" s="11"/>
      <c r="I315" t="s">
        <v>109</v>
      </c>
      <c r="J315" s="461">
        <v>7105566.6074999999</v>
      </c>
      <c r="K315" s="288" t="s">
        <v>838</v>
      </c>
      <c r="L315" s="289"/>
      <c r="O315" t="s">
        <v>626</v>
      </c>
    </row>
    <row r="316" spans="2:15" customFormat="1" ht="16.2" x14ac:dyDescent="0.35">
      <c r="B316" s="289" t="s">
        <v>504</v>
      </c>
      <c r="C316" t="s">
        <v>535</v>
      </c>
      <c r="D316" t="s">
        <v>479</v>
      </c>
      <c r="E316" t="s">
        <v>796</v>
      </c>
      <c r="F316" s="472"/>
      <c r="G316" s="11" t="s">
        <v>1224</v>
      </c>
      <c r="H316" s="11"/>
      <c r="I316" t="s">
        <v>109</v>
      </c>
      <c r="J316" s="461">
        <v>72486.5</v>
      </c>
      <c r="K316" s="288" t="s">
        <v>838</v>
      </c>
      <c r="L316" s="289"/>
      <c r="O316" t="s">
        <v>626</v>
      </c>
    </row>
    <row r="317" spans="2:15" customFormat="1" ht="16.2" x14ac:dyDescent="0.35">
      <c r="B317" s="289" t="s">
        <v>504</v>
      </c>
      <c r="C317" t="s">
        <v>535</v>
      </c>
      <c r="D317" t="s">
        <v>479</v>
      </c>
      <c r="E317" t="s">
        <v>798</v>
      </c>
      <c r="F317" s="472"/>
      <c r="G317" s="11" t="s">
        <v>1224</v>
      </c>
      <c r="H317" s="11"/>
      <c r="I317" t="s">
        <v>109</v>
      </c>
      <c r="J317" s="461">
        <v>1942581</v>
      </c>
      <c r="K317" s="288" t="s">
        <v>838</v>
      </c>
      <c r="L317" s="289"/>
      <c r="O317" t="s">
        <v>626</v>
      </c>
    </row>
    <row r="318" spans="2:15" customFormat="1" ht="16.2" x14ac:dyDescent="0.35">
      <c r="B318" s="289" t="s">
        <v>504</v>
      </c>
      <c r="C318" t="s">
        <v>535</v>
      </c>
      <c r="D318" t="s">
        <v>479</v>
      </c>
      <c r="E318" t="s">
        <v>799</v>
      </c>
      <c r="F318" s="472"/>
      <c r="G318" s="11" t="s">
        <v>1224</v>
      </c>
      <c r="H318" s="11"/>
      <c r="I318" t="s">
        <v>109</v>
      </c>
      <c r="J318" s="461">
        <v>24904.473487177303</v>
      </c>
      <c r="K318" s="288" t="s">
        <v>838</v>
      </c>
      <c r="L318" s="289"/>
      <c r="O318" t="s">
        <v>626</v>
      </c>
    </row>
    <row r="319" spans="2:15" customFormat="1" ht="16.2" x14ac:dyDescent="0.35">
      <c r="B319" s="289" t="s">
        <v>504</v>
      </c>
      <c r="C319" t="s">
        <v>535</v>
      </c>
      <c r="D319" t="s">
        <v>479</v>
      </c>
      <c r="E319" t="s">
        <v>802</v>
      </c>
      <c r="F319" s="472"/>
      <c r="G319" s="11" t="s">
        <v>1224</v>
      </c>
      <c r="H319" s="11"/>
      <c r="I319" t="s">
        <v>109</v>
      </c>
      <c r="J319" s="461">
        <v>955300.73499999999</v>
      </c>
      <c r="K319" s="288" t="s">
        <v>838</v>
      </c>
      <c r="L319" s="289"/>
      <c r="O319" t="s">
        <v>626</v>
      </c>
    </row>
    <row r="320" spans="2:15" customFormat="1" ht="16.2" x14ac:dyDescent="0.35">
      <c r="B320" s="289" t="s">
        <v>504</v>
      </c>
      <c r="C320" t="s">
        <v>535</v>
      </c>
      <c r="D320" t="s">
        <v>482</v>
      </c>
      <c r="E320" t="s">
        <v>760</v>
      </c>
      <c r="F320" s="472"/>
      <c r="G320" s="11" t="s">
        <v>1224</v>
      </c>
      <c r="H320" s="11"/>
      <c r="I320" t="s">
        <v>109</v>
      </c>
      <c r="J320" s="461">
        <v>40033.79</v>
      </c>
      <c r="K320" s="288" t="s">
        <v>838</v>
      </c>
      <c r="L320" s="289"/>
      <c r="O320" t="s">
        <v>626</v>
      </c>
    </row>
    <row r="321" spans="2:15" customFormat="1" ht="16.2" x14ac:dyDescent="0.35">
      <c r="B321" s="289" t="s">
        <v>504</v>
      </c>
      <c r="C321" t="s">
        <v>535</v>
      </c>
      <c r="D321" t="s">
        <v>482</v>
      </c>
      <c r="E321" t="s">
        <v>766</v>
      </c>
      <c r="F321" s="472"/>
      <c r="G321" s="11" t="s">
        <v>1224</v>
      </c>
      <c r="H321" s="11"/>
      <c r="I321" t="s">
        <v>109</v>
      </c>
      <c r="J321" s="461">
        <v>7013280.3158042114</v>
      </c>
      <c r="K321" s="288" t="s">
        <v>838</v>
      </c>
      <c r="L321" s="289"/>
      <c r="O321" t="s">
        <v>626</v>
      </c>
    </row>
    <row r="322" spans="2:15" customFormat="1" ht="16.2" x14ac:dyDescent="0.35">
      <c r="B322" s="289" t="s">
        <v>504</v>
      </c>
      <c r="C322" t="s">
        <v>535</v>
      </c>
      <c r="D322" t="s">
        <v>482</v>
      </c>
      <c r="E322" t="s">
        <v>768</v>
      </c>
      <c r="F322" s="472"/>
      <c r="G322" s="11" t="s">
        <v>1224</v>
      </c>
      <c r="H322" s="11"/>
      <c r="I322" t="s">
        <v>109</v>
      </c>
      <c r="J322" s="461">
        <v>10965066.468020868</v>
      </c>
      <c r="K322" s="288" t="s">
        <v>838</v>
      </c>
      <c r="L322" s="289"/>
      <c r="O322" t="s">
        <v>626</v>
      </c>
    </row>
    <row r="323" spans="2:15" customFormat="1" ht="16.2" x14ac:dyDescent="0.35">
      <c r="B323" s="289" t="s">
        <v>504</v>
      </c>
      <c r="C323" t="s">
        <v>535</v>
      </c>
      <c r="D323" t="s">
        <v>482</v>
      </c>
      <c r="E323" t="s">
        <v>786</v>
      </c>
      <c r="F323" s="472"/>
      <c r="G323" s="11" t="s">
        <v>1224</v>
      </c>
      <c r="H323" s="11"/>
      <c r="I323" t="s">
        <v>109</v>
      </c>
      <c r="J323" s="461">
        <v>60050.69</v>
      </c>
      <c r="K323" s="288" t="s">
        <v>838</v>
      </c>
      <c r="L323" s="289"/>
    </row>
    <row r="324" spans="2:15" customFormat="1" ht="16.2" x14ac:dyDescent="0.35">
      <c r="B324" s="289" t="s">
        <v>504</v>
      </c>
      <c r="C324" t="s">
        <v>535</v>
      </c>
      <c r="D324" t="s">
        <v>473</v>
      </c>
      <c r="E324" t="s">
        <v>723</v>
      </c>
      <c r="F324" s="472"/>
      <c r="G324" s="11" t="s">
        <v>1224</v>
      </c>
      <c r="H324" s="11"/>
      <c r="I324" t="s">
        <v>109</v>
      </c>
      <c r="J324" s="461">
        <v>340425.89534876641</v>
      </c>
      <c r="K324" s="288" t="s">
        <v>838</v>
      </c>
      <c r="L324" s="289"/>
    </row>
    <row r="325" spans="2:15" customFormat="1" ht="16.2" x14ac:dyDescent="0.35">
      <c r="B325" s="289" t="s">
        <v>504</v>
      </c>
      <c r="C325" t="s">
        <v>535</v>
      </c>
      <c r="D325" t="s">
        <v>473</v>
      </c>
      <c r="E325" t="s">
        <v>726</v>
      </c>
      <c r="F325" s="472"/>
      <c r="G325" s="11" t="s">
        <v>1224</v>
      </c>
      <c r="H325" s="11"/>
      <c r="I325" t="s">
        <v>109</v>
      </c>
      <c r="J325" s="461">
        <v>77698.864127490437</v>
      </c>
      <c r="K325" s="288" t="s">
        <v>838</v>
      </c>
      <c r="L325" s="289"/>
    </row>
    <row r="326" spans="2:15" customFormat="1" ht="16.2" x14ac:dyDescent="0.35">
      <c r="B326" s="289" t="s">
        <v>504</v>
      </c>
      <c r="C326" t="s">
        <v>535</v>
      </c>
      <c r="D326" t="s">
        <v>473</v>
      </c>
      <c r="E326" t="s">
        <v>742</v>
      </c>
      <c r="F326" s="472"/>
      <c r="G326" s="11" t="s">
        <v>1224</v>
      </c>
      <c r="H326" s="11"/>
      <c r="I326" t="s">
        <v>109</v>
      </c>
      <c r="J326" s="461">
        <v>4623108.4797813473</v>
      </c>
      <c r="K326" s="288" t="s">
        <v>838</v>
      </c>
      <c r="L326" s="289"/>
    </row>
    <row r="327" spans="2:15" customFormat="1" ht="16.2" x14ac:dyDescent="0.35">
      <c r="B327" s="289" t="s">
        <v>504</v>
      </c>
      <c r="C327" t="s">
        <v>535</v>
      </c>
      <c r="D327" t="s">
        <v>473</v>
      </c>
      <c r="E327" t="s">
        <v>743</v>
      </c>
      <c r="F327" s="472"/>
      <c r="G327" s="11" t="s">
        <v>1224</v>
      </c>
      <c r="H327" s="11"/>
      <c r="I327" t="s">
        <v>109</v>
      </c>
      <c r="J327" s="461">
        <v>423170.76435819489</v>
      </c>
      <c r="K327" s="288" t="s">
        <v>838</v>
      </c>
      <c r="L327" s="289"/>
    </row>
    <row r="328" spans="2:15" customFormat="1" ht="16.2" x14ac:dyDescent="0.35">
      <c r="B328" s="289" t="s">
        <v>504</v>
      </c>
      <c r="C328" t="s">
        <v>535</v>
      </c>
      <c r="D328" t="s">
        <v>483</v>
      </c>
      <c r="E328" t="s">
        <v>790</v>
      </c>
      <c r="F328" s="472"/>
      <c r="G328" s="11" t="s">
        <v>1224</v>
      </c>
      <c r="H328" s="11"/>
      <c r="I328" t="s">
        <v>109</v>
      </c>
      <c r="J328" s="461">
        <v>4925826.9134999998</v>
      </c>
      <c r="K328" s="288" t="s">
        <v>838</v>
      </c>
      <c r="L328" s="289"/>
    </row>
    <row r="329" spans="2:15" customFormat="1" ht="16.2" x14ac:dyDescent="0.35">
      <c r="B329" s="289" t="s">
        <v>504</v>
      </c>
      <c r="C329" t="s">
        <v>615</v>
      </c>
      <c r="D329" t="s">
        <v>1220</v>
      </c>
      <c r="E329" t="s">
        <v>794</v>
      </c>
      <c r="F329" s="472"/>
      <c r="G329" s="11" t="s">
        <v>1224</v>
      </c>
      <c r="H329" s="11"/>
      <c r="I329" t="s">
        <v>109</v>
      </c>
      <c r="J329" s="461">
        <v>697099.98207999999</v>
      </c>
      <c r="K329" s="288" t="s">
        <v>838</v>
      </c>
      <c r="L329" s="289"/>
    </row>
    <row r="330" spans="2:15" customFormat="1" ht="16.2" x14ac:dyDescent="0.35">
      <c r="B330" s="289" t="s">
        <v>504</v>
      </c>
      <c r="C330" t="s">
        <v>615</v>
      </c>
      <c r="D330" t="s">
        <v>481</v>
      </c>
      <c r="E330" t="s">
        <v>770</v>
      </c>
      <c r="F330" s="472"/>
      <c r="G330" s="11" t="s">
        <v>1224</v>
      </c>
      <c r="H330" s="11"/>
      <c r="I330" t="s">
        <v>109</v>
      </c>
      <c r="J330" s="461">
        <v>12941.76</v>
      </c>
      <c r="K330" s="288" t="s">
        <v>838</v>
      </c>
      <c r="L330" s="289"/>
    </row>
    <row r="331" spans="2:15" customFormat="1" ht="16.2" x14ac:dyDescent="0.35">
      <c r="B331" s="289" t="s">
        <v>504</v>
      </c>
      <c r="C331" t="s">
        <v>615</v>
      </c>
      <c r="D331" t="s">
        <v>481</v>
      </c>
      <c r="E331" t="s">
        <v>774</v>
      </c>
      <c r="F331" s="472"/>
      <c r="G331" s="11" t="s">
        <v>1224</v>
      </c>
      <c r="H331" s="11"/>
      <c r="I331" t="s">
        <v>109</v>
      </c>
      <c r="J331" s="461">
        <v>25500</v>
      </c>
      <c r="K331" s="288" t="s">
        <v>838</v>
      </c>
      <c r="L331" s="289"/>
    </row>
    <row r="332" spans="2:15" customFormat="1" ht="16.2" x14ac:dyDescent="0.35">
      <c r="B332" s="289" t="s">
        <v>504</v>
      </c>
      <c r="C332" t="s">
        <v>615</v>
      </c>
      <c r="D332" t="s">
        <v>485</v>
      </c>
      <c r="E332" t="s">
        <v>800</v>
      </c>
      <c r="F332" s="472"/>
      <c r="G332" s="11" t="s">
        <v>1224</v>
      </c>
      <c r="H332" s="11"/>
      <c r="I332" t="s">
        <v>109</v>
      </c>
      <c r="J332" s="461">
        <v>310595</v>
      </c>
      <c r="K332" s="288" t="s">
        <v>838</v>
      </c>
      <c r="L332" s="289"/>
    </row>
    <row r="333" spans="2:15" customFormat="1" ht="16.2" x14ac:dyDescent="0.35">
      <c r="B333" s="289" t="s">
        <v>504</v>
      </c>
      <c r="C333" t="s">
        <v>615</v>
      </c>
      <c r="D333" t="s">
        <v>471</v>
      </c>
      <c r="E333" t="s">
        <v>771</v>
      </c>
      <c r="F333" s="472"/>
      <c r="G333" s="11" t="s">
        <v>1224</v>
      </c>
      <c r="H333" s="11"/>
      <c r="I333" t="s">
        <v>109</v>
      </c>
      <c r="J333" s="461">
        <v>12881.15</v>
      </c>
      <c r="K333" s="288" t="s">
        <v>838</v>
      </c>
      <c r="L333" s="289"/>
    </row>
    <row r="334" spans="2:15" customFormat="1" ht="16.2" x14ac:dyDescent="0.35">
      <c r="B334" s="289" t="s">
        <v>504</v>
      </c>
      <c r="C334" t="s">
        <v>615</v>
      </c>
      <c r="D334" t="s">
        <v>471</v>
      </c>
      <c r="E334" t="s">
        <v>747</v>
      </c>
      <c r="F334" s="472"/>
      <c r="G334" s="11" t="s">
        <v>1224</v>
      </c>
      <c r="H334" s="11"/>
      <c r="I334" t="s">
        <v>109</v>
      </c>
      <c r="J334" s="461">
        <v>360583.35</v>
      </c>
      <c r="K334" s="288" t="s">
        <v>838</v>
      </c>
      <c r="L334" s="289"/>
    </row>
    <row r="335" spans="2:15" customFormat="1" ht="16.2" x14ac:dyDescent="0.35">
      <c r="B335" s="289" t="s">
        <v>504</v>
      </c>
      <c r="C335" t="s">
        <v>615</v>
      </c>
      <c r="D335" t="s">
        <v>471</v>
      </c>
      <c r="E335" t="s">
        <v>748</v>
      </c>
      <c r="F335" s="472"/>
      <c r="G335" s="11" t="s">
        <v>1224</v>
      </c>
      <c r="H335" s="11"/>
      <c r="I335" t="s">
        <v>109</v>
      </c>
      <c r="J335" s="461">
        <v>360583.35</v>
      </c>
      <c r="K335" s="288" t="s">
        <v>838</v>
      </c>
      <c r="L335" s="289"/>
    </row>
    <row r="336" spans="2:15" customFormat="1" ht="16.2" x14ac:dyDescent="0.35">
      <c r="B336" s="289" t="s">
        <v>504</v>
      </c>
      <c r="C336" t="s">
        <v>615</v>
      </c>
      <c r="D336" t="s">
        <v>471</v>
      </c>
      <c r="E336" t="s">
        <v>787</v>
      </c>
      <c r="F336" s="472"/>
      <c r="G336" s="11" t="s">
        <v>1224</v>
      </c>
      <c r="H336" s="11"/>
      <c r="I336" t="s">
        <v>109</v>
      </c>
      <c r="J336" s="461">
        <v>365617.58401256404</v>
      </c>
      <c r="K336" s="288" t="s">
        <v>838</v>
      </c>
      <c r="L336" s="289"/>
    </row>
    <row r="337" spans="2:12" customFormat="1" ht="16.2" x14ac:dyDescent="0.35">
      <c r="B337" s="289" t="s">
        <v>504</v>
      </c>
      <c r="C337" t="s">
        <v>615</v>
      </c>
      <c r="D337" t="s">
        <v>471</v>
      </c>
      <c r="E337" t="s">
        <v>792</v>
      </c>
      <c r="F337" s="472"/>
      <c r="G337" s="11" t="s">
        <v>1224</v>
      </c>
      <c r="H337" s="11"/>
      <c r="I337" t="s">
        <v>109</v>
      </c>
      <c r="J337" s="461">
        <v>5213678.0019868538</v>
      </c>
      <c r="K337" s="288" t="s">
        <v>838</v>
      </c>
      <c r="L337" s="289"/>
    </row>
    <row r="338" spans="2:12" customFormat="1" ht="16.2" x14ac:dyDescent="0.35">
      <c r="B338" s="289" t="s">
        <v>504</v>
      </c>
      <c r="C338" t="s">
        <v>615</v>
      </c>
      <c r="D338" t="s">
        <v>479</v>
      </c>
      <c r="E338" t="s">
        <v>760</v>
      </c>
      <c r="F338" s="472"/>
      <c r="G338" s="11" t="s">
        <v>1224</v>
      </c>
      <c r="H338" s="11"/>
      <c r="I338" t="s">
        <v>109</v>
      </c>
      <c r="J338" s="461">
        <v>137600</v>
      </c>
      <c r="K338" s="288" t="s">
        <v>838</v>
      </c>
      <c r="L338" s="289"/>
    </row>
    <row r="339" spans="2:12" customFormat="1" ht="16.2" x14ac:dyDescent="0.35">
      <c r="B339" s="289" t="s">
        <v>504</v>
      </c>
      <c r="C339" t="s">
        <v>615</v>
      </c>
      <c r="D339" t="s">
        <v>479</v>
      </c>
      <c r="E339" t="s">
        <v>779</v>
      </c>
      <c r="F339" s="472"/>
      <c r="G339" s="11" t="s">
        <v>1224</v>
      </c>
      <c r="H339" s="11"/>
      <c r="I339" t="s">
        <v>109</v>
      </c>
      <c r="J339" s="461">
        <v>6220.6433073003855</v>
      </c>
      <c r="K339" s="288" t="s">
        <v>838</v>
      </c>
      <c r="L339" s="289"/>
    </row>
    <row r="340" spans="2:12" customFormat="1" ht="16.2" x14ac:dyDescent="0.35">
      <c r="B340" s="289" t="s">
        <v>504</v>
      </c>
      <c r="C340" t="s">
        <v>615</v>
      </c>
      <c r="D340" t="s">
        <v>479</v>
      </c>
      <c r="E340" t="s">
        <v>781</v>
      </c>
      <c r="F340" s="472"/>
      <c r="G340" s="11" t="s">
        <v>1224</v>
      </c>
      <c r="H340" s="11"/>
      <c r="I340" t="s">
        <v>109</v>
      </c>
      <c r="J340" s="461">
        <v>15725</v>
      </c>
      <c r="K340" s="288" t="s">
        <v>838</v>
      </c>
      <c r="L340" s="289"/>
    </row>
    <row r="341" spans="2:12" customFormat="1" ht="16.2" x14ac:dyDescent="0.35">
      <c r="B341" s="289" t="s">
        <v>504</v>
      </c>
      <c r="C341" t="s">
        <v>615</v>
      </c>
      <c r="D341" t="s">
        <v>479</v>
      </c>
      <c r="E341" t="s">
        <v>791</v>
      </c>
      <c r="F341" s="472"/>
      <c r="G341" s="11" t="s">
        <v>1224</v>
      </c>
      <c r="H341" s="11"/>
      <c r="I341" t="s">
        <v>109</v>
      </c>
      <c r="J341" s="461">
        <v>3932792.1799999899</v>
      </c>
      <c r="K341" s="288" t="s">
        <v>838</v>
      </c>
      <c r="L341" s="289"/>
    </row>
    <row r="342" spans="2:12" customFormat="1" ht="16.2" x14ac:dyDescent="0.35">
      <c r="B342" s="289" t="s">
        <v>504</v>
      </c>
      <c r="C342" t="s">
        <v>615</v>
      </c>
      <c r="D342" t="s">
        <v>479</v>
      </c>
      <c r="E342" t="s">
        <v>796</v>
      </c>
      <c r="F342" s="472"/>
      <c r="G342" s="11" t="s">
        <v>1224</v>
      </c>
      <c r="H342" s="11"/>
      <c r="I342" t="s">
        <v>109</v>
      </c>
      <c r="J342" s="461">
        <v>21825</v>
      </c>
      <c r="K342" s="288" t="s">
        <v>838</v>
      </c>
      <c r="L342" s="289"/>
    </row>
    <row r="343" spans="2:12" customFormat="1" ht="16.2" x14ac:dyDescent="0.35">
      <c r="B343" s="289" t="s">
        <v>504</v>
      </c>
      <c r="C343" t="s">
        <v>615</v>
      </c>
      <c r="D343" t="s">
        <v>479</v>
      </c>
      <c r="E343" t="s">
        <v>802</v>
      </c>
      <c r="F343" s="472"/>
      <c r="G343" s="11" t="s">
        <v>1224</v>
      </c>
      <c r="H343" s="11"/>
      <c r="I343" t="s">
        <v>109</v>
      </c>
      <c r="J343" s="461">
        <v>2263856.8569999998</v>
      </c>
      <c r="K343" s="288" t="s">
        <v>838</v>
      </c>
      <c r="L343" s="289"/>
    </row>
    <row r="344" spans="2:12" customFormat="1" ht="16.2" x14ac:dyDescent="0.35">
      <c r="B344" s="289" t="s">
        <v>504</v>
      </c>
      <c r="C344" t="s">
        <v>615</v>
      </c>
      <c r="D344" t="s">
        <v>482</v>
      </c>
      <c r="E344" t="s">
        <v>766</v>
      </c>
      <c r="F344" s="472"/>
      <c r="G344" s="11" t="s">
        <v>1224</v>
      </c>
      <c r="H344" s="11"/>
      <c r="I344" t="s">
        <v>109</v>
      </c>
      <c r="J344" s="461">
        <v>4828259.3898185408</v>
      </c>
      <c r="K344" s="288" t="s">
        <v>838</v>
      </c>
      <c r="L344" s="289"/>
    </row>
    <row r="345" spans="2:12" customFormat="1" ht="16.2" x14ac:dyDescent="0.35">
      <c r="B345" s="289" t="s">
        <v>504</v>
      </c>
      <c r="C345" t="s">
        <v>615</v>
      </c>
      <c r="D345" t="s">
        <v>482</v>
      </c>
      <c r="E345" t="s">
        <v>768</v>
      </c>
      <c r="F345" s="472"/>
      <c r="G345" s="11" t="s">
        <v>1224</v>
      </c>
      <c r="H345" s="11"/>
      <c r="I345" t="s">
        <v>109</v>
      </c>
      <c r="J345" s="461">
        <v>9352998.1847953796</v>
      </c>
      <c r="K345" s="288" t="s">
        <v>838</v>
      </c>
      <c r="L345" s="289"/>
    </row>
    <row r="346" spans="2:12" customFormat="1" ht="16.2" x14ac:dyDescent="0.35">
      <c r="B346" s="289" t="s">
        <v>504</v>
      </c>
      <c r="C346" t="s">
        <v>615</v>
      </c>
      <c r="D346" t="s">
        <v>473</v>
      </c>
      <c r="E346" t="s">
        <v>723</v>
      </c>
      <c r="F346" s="472"/>
      <c r="G346" s="11" t="s">
        <v>1224</v>
      </c>
      <c r="H346" s="11"/>
      <c r="I346" t="s">
        <v>109</v>
      </c>
      <c r="J346" s="461">
        <v>5069102.2157609919</v>
      </c>
      <c r="K346" s="288" t="s">
        <v>838</v>
      </c>
      <c r="L346" s="289"/>
    </row>
    <row r="347" spans="2:12" customFormat="1" ht="16.2" x14ac:dyDescent="0.35">
      <c r="B347" s="289" t="s">
        <v>504</v>
      </c>
      <c r="C347" t="s">
        <v>615</v>
      </c>
      <c r="D347" t="s">
        <v>473</v>
      </c>
      <c r="E347" t="s">
        <v>726</v>
      </c>
      <c r="F347" s="472"/>
      <c r="G347" s="11" t="s">
        <v>1224</v>
      </c>
      <c r="H347" s="11"/>
      <c r="I347" t="s">
        <v>109</v>
      </c>
      <c r="J347" s="461">
        <v>1305410.1960688829</v>
      </c>
      <c r="K347" s="288" t="s">
        <v>838</v>
      </c>
      <c r="L347" s="289"/>
    </row>
    <row r="348" spans="2:12" customFormat="1" ht="16.2" x14ac:dyDescent="0.35">
      <c r="B348" s="289" t="s">
        <v>504</v>
      </c>
      <c r="C348" t="s">
        <v>615</v>
      </c>
      <c r="D348" t="s">
        <v>473</v>
      </c>
      <c r="E348" t="s">
        <v>776</v>
      </c>
      <c r="F348" s="472"/>
      <c r="G348" s="11" t="s">
        <v>1224</v>
      </c>
      <c r="H348" s="11"/>
      <c r="I348" t="s">
        <v>109</v>
      </c>
      <c r="J348" s="461">
        <v>5126714.5182098746</v>
      </c>
      <c r="K348" s="288" t="s">
        <v>838</v>
      </c>
      <c r="L348" s="289"/>
    </row>
    <row r="349" spans="2:12" customFormat="1" ht="16.2" x14ac:dyDescent="0.35">
      <c r="B349" s="289" t="s">
        <v>504</v>
      </c>
      <c r="C349" t="s">
        <v>615</v>
      </c>
      <c r="D349" t="s">
        <v>473</v>
      </c>
      <c r="E349" t="s">
        <v>740</v>
      </c>
      <c r="F349" s="472"/>
      <c r="G349" s="11" t="s">
        <v>1224</v>
      </c>
      <c r="H349" s="11"/>
      <c r="I349" t="s">
        <v>109</v>
      </c>
      <c r="J349" s="461">
        <v>269548.90000000002</v>
      </c>
      <c r="K349" s="288" t="s">
        <v>838</v>
      </c>
      <c r="L349" s="289"/>
    </row>
    <row r="350" spans="2:12" customFormat="1" ht="16.2" x14ac:dyDescent="0.35">
      <c r="B350" s="289" t="s">
        <v>504</v>
      </c>
      <c r="C350" t="s">
        <v>615</v>
      </c>
      <c r="D350" t="s">
        <v>473</v>
      </c>
      <c r="E350" t="s">
        <v>742</v>
      </c>
      <c r="F350" s="472"/>
      <c r="G350" s="11" t="s">
        <v>1224</v>
      </c>
      <c r="H350" s="11"/>
      <c r="I350" t="s">
        <v>109</v>
      </c>
      <c r="J350" s="461">
        <v>21334278.605994314</v>
      </c>
      <c r="K350" s="288" t="s">
        <v>838</v>
      </c>
      <c r="L350" s="289"/>
    </row>
    <row r="351" spans="2:12" customFormat="1" ht="16.2" x14ac:dyDescent="0.35">
      <c r="B351" s="289" t="s">
        <v>504</v>
      </c>
      <c r="C351" t="s">
        <v>615</v>
      </c>
      <c r="D351" t="s">
        <v>473</v>
      </c>
      <c r="E351" t="s">
        <v>743</v>
      </c>
      <c r="F351" s="472"/>
      <c r="G351" s="11" t="s">
        <v>1224</v>
      </c>
      <c r="H351" s="11"/>
      <c r="I351" t="s">
        <v>109</v>
      </c>
      <c r="J351" s="461">
        <v>10903430.548098054</v>
      </c>
      <c r="K351" s="288" t="s">
        <v>838</v>
      </c>
      <c r="L351" s="289"/>
    </row>
    <row r="352" spans="2:12" customFormat="1" ht="16.2" x14ac:dyDescent="0.35">
      <c r="B352" s="289" t="s">
        <v>504</v>
      </c>
      <c r="C352" t="s">
        <v>615</v>
      </c>
      <c r="D352" t="s">
        <v>765</v>
      </c>
      <c r="E352" t="s">
        <v>784</v>
      </c>
      <c r="F352" s="472"/>
      <c r="G352" s="11" t="s">
        <v>1224</v>
      </c>
      <c r="H352" s="11"/>
      <c r="I352" t="s">
        <v>109</v>
      </c>
      <c r="J352" s="461">
        <v>7657770.4800000004</v>
      </c>
      <c r="K352" s="288" t="s">
        <v>838</v>
      </c>
      <c r="L352" s="289"/>
    </row>
    <row r="353" spans="2:12" customFormat="1" ht="16.2" x14ac:dyDescent="0.35">
      <c r="B353" s="289" t="s">
        <v>504</v>
      </c>
      <c r="C353" t="s">
        <v>847</v>
      </c>
      <c r="D353" t="s">
        <v>1220</v>
      </c>
      <c r="E353" t="s">
        <v>794</v>
      </c>
      <c r="F353" s="472"/>
      <c r="G353" s="11" t="s">
        <v>1224</v>
      </c>
      <c r="H353" s="11"/>
      <c r="I353" t="s">
        <v>109</v>
      </c>
      <c r="J353" s="461">
        <v>34313.171340000001</v>
      </c>
      <c r="K353" s="288" t="s">
        <v>838</v>
      </c>
      <c r="L353" s="289"/>
    </row>
    <row r="354" spans="2:12" customFormat="1" ht="16.2" x14ac:dyDescent="0.35">
      <c r="B354" s="289" t="s">
        <v>504</v>
      </c>
      <c r="C354" t="s">
        <v>847</v>
      </c>
      <c r="D354" t="s">
        <v>481</v>
      </c>
      <c r="E354" t="s">
        <v>770</v>
      </c>
      <c r="F354" s="472"/>
      <c r="G354" s="11" t="s">
        <v>1224</v>
      </c>
      <c r="H354" s="11"/>
      <c r="I354" t="s">
        <v>109</v>
      </c>
      <c r="J354" s="461">
        <v>29.4499999999999</v>
      </c>
      <c r="K354" s="288" t="s">
        <v>838</v>
      </c>
      <c r="L354" s="289"/>
    </row>
    <row r="355" spans="2:12" customFormat="1" ht="16.2" x14ac:dyDescent="0.35">
      <c r="B355" s="289" t="s">
        <v>504</v>
      </c>
      <c r="C355" t="s">
        <v>847</v>
      </c>
      <c r="D355" t="s">
        <v>485</v>
      </c>
      <c r="E355" t="s">
        <v>800</v>
      </c>
      <c r="F355" s="472"/>
      <c r="G355" s="11" t="s">
        <v>1224</v>
      </c>
      <c r="H355" s="11"/>
      <c r="I355" t="s">
        <v>109</v>
      </c>
      <c r="J355" s="461">
        <v>425899</v>
      </c>
      <c r="K355" s="288" t="s">
        <v>838</v>
      </c>
      <c r="L355" s="289"/>
    </row>
    <row r="356" spans="2:12" customFormat="1" ht="16.2" x14ac:dyDescent="0.35">
      <c r="B356" s="289" t="s">
        <v>504</v>
      </c>
      <c r="C356" t="s">
        <v>847</v>
      </c>
      <c r="D356" t="s">
        <v>471</v>
      </c>
      <c r="E356" t="s">
        <v>771</v>
      </c>
      <c r="F356" s="472"/>
      <c r="G356" s="11" t="s">
        <v>1224</v>
      </c>
      <c r="H356" s="11"/>
      <c r="I356" t="s">
        <v>109</v>
      </c>
      <c r="J356" s="461">
        <v>19694</v>
      </c>
      <c r="K356" s="288" t="s">
        <v>838</v>
      </c>
      <c r="L356" s="289"/>
    </row>
    <row r="357" spans="2:12" customFormat="1" ht="16.2" x14ac:dyDescent="0.35">
      <c r="B357" s="289" t="s">
        <v>504</v>
      </c>
      <c r="C357" t="s">
        <v>847</v>
      </c>
      <c r="D357" t="s">
        <v>471</v>
      </c>
      <c r="E357" t="s">
        <v>787</v>
      </c>
      <c r="F357" s="472"/>
      <c r="G357" s="11" t="s">
        <v>1224</v>
      </c>
      <c r="H357" s="11"/>
      <c r="I357" t="s">
        <v>109</v>
      </c>
      <c r="J357" s="461">
        <v>22655.952130217498</v>
      </c>
      <c r="K357" s="288" t="s">
        <v>838</v>
      </c>
      <c r="L357" s="289"/>
    </row>
    <row r="358" spans="2:12" customFormat="1" ht="16.2" x14ac:dyDescent="0.35">
      <c r="B358" s="289" t="s">
        <v>504</v>
      </c>
      <c r="C358" t="s">
        <v>847</v>
      </c>
      <c r="D358" t="s">
        <v>479</v>
      </c>
      <c r="E358" t="s">
        <v>760</v>
      </c>
      <c r="F358" s="472"/>
      <c r="G358" s="11" t="s">
        <v>1224</v>
      </c>
      <c r="H358" s="11"/>
      <c r="I358" t="s">
        <v>109</v>
      </c>
      <c r="J358" s="461">
        <v>11520</v>
      </c>
      <c r="K358" s="288" t="s">
        <v>838</v>
      </c>
      <c r="L358" s="289"/>
    </row>
    <row r="359" spans="2:12" customFormat="1" ht="16.2" x14ac:dyDescent="0.35">
      <c r="B359" s="289" t="s">
        <v>504</v>
      </c>
      <c r="C359" t="s">
        <v>847</v>
      </c>
      <c r="D359" t="s">
        <v>479</v>
      </c>
      <c r="E359" t="s">
        <v>779</v>
      </c>
      <c r="F359" s="472"/>
      <c r="G359" s="11" t="s">
        <v>1224</v>
      </c>
      <c r="H359" s="11"/>
      <c r="I359" t="s">
        <v>109</v>
      </c>
      <c r="J359" s="461">
        <v>51431.21</v>
      </c>
      <c r="K359" s="288" t="s">
        <v>838</v>
      </c>
      <c r="L359" s="289"/>
    </row>
    <row r="360" spans="2:12" customFormat="1" ht="16.2" x14ac:dyDescent="0.35">
      <c r="B360" s="289" t="s">
        <v>504</v>
      </c>
      <c r="C360" t="s">
        <v>847</v>
      </c>
      <c r="D360" t="s">
        <v>479</v>
      </c>
      <c r="E360" t="s">
        <v>781</v>
      </c>
      <c r="F360" s="472"/>
      <c r="G360" s="11" t="s">
        <v>1224</v>
      </c>
      <c r="H360" s="11"/>
      <c r="I360" t="s">
        <v>109</v>
      </c>
      <c r="J360" s="461">
        <v>0.31653467576500954</v>
      </c>
      <c r="K360" s="288" t="s">
        <v>838</v>
      </c>
      <c r="L360" s="289"/>
    </row>
    <row r="361" spans="2:12" customFormat="1" ht="16.2" x14ac:dyDescent="0.35">
      <c r="B361" s="289" t="s">
        <v>504</v>
      </c>
      <c r="C361" t="s">
        <v>847</v>
      </c>
      <c r="D361" t="s">
        <v>479</v>
      </c>
      <c r="E361" t="s">
        <v>791</v>
      </c>
      <c r="F361" s="472"/>
      <c r="G361" s="11" t="s">
        <v>1224</v>
      </c>
      <c r="H361" s="11"/>
      <c r="I361" t="s">
        <v>109</v>
      </c>
      <c r="J361" s="461">
        <v>11800</v>
      </c>
      <c r="K361" s="288" t="s">
        <v>838</v>
      </c>
      <c r="L361" s="289"/>
    </row>
    <row r="362" spans="2:12" customFormat="1" ht="16.2" x14ac:dyDescent="0.35">
      <c r="B362" s="289" t="s">
        <v>504</v>
      </c>
      <c r="C362" t="s">
        <v>847</v>
      </c>
      <c r="D362" t="s">
        <v>479</v>
      </c>
      <c r="E362" t="s">
        <v>797</v>
      </c>
      <c r="F362" s="472"/>
      <c r="G362" s="11" t="s">
        <v>1224</v>
      </c>
      <c r="H362" s="11"/>
      <c r="I362" t="s">
        <v>109</v>
      </c>
      <c r="J362" s="461">
        <v>10179.409236725327</v>
      </c>
      <c r="K362" s="288" t="s">
        <v>838</v>
      </c>
      <c r="L362" s="289"/>
    </row>
    <row r="363" spans="2:12" customFormat="1" ht="16.2" x14ac:dyDescent="0.35">
      <c r="B363" s="289" t="s">
        <v>504</v>
      </c>
      <c r="C363" t="s">
        <v>847</v>
      </c>
      <c r="D363" t="s">
        <v>479</v>
      </c>
      <c r="E363" t="s">
        <v>798</v>
      </c>
      <c r="F363" s="472"/>
      <c r="G363" s="11" t="s">
        <v>1224</v>
      </c>
      <c r="H363" s="11"/>
      <c r="I363" t="s">
        <v>109</v>
      </c>
      <c r="J363" s="461">
        <v>33558.12928158803</v>
      </c>
      <c r="K363" s="288" t="s">
        <v>838</v>
      </c>
      <c r="L363" s="289"/>
    </row>
    <row r="364" spans="2:12" customFormat="1" ht="16.2" x14ac:dyDescent="0.35">
      <c r="B364" s="289" t="s">
        <v>504</v>
      </c>
      <c r="C364" t="s">
        <v>847</v>
      </c>
      <c r="D364" t="s">
        <v>479</v>
      </c>
      <c r="E364" t="s">
        <v>802</v>
      </c>
      <c r="F364" s="472"/>
      <c r="G364" s="11" t="s">
        <v>1224</v>
      </c>
      <c r="H364" s="11"/>
      <c r="I364" t="s">
        <v>109</v>
      </c>
      <c r="J364" s="461">
        <v>366920.37</v>
      </c>
      <c r="K364" s="288" t="s">
        <v>838</v>
      </c>
      <c r="L364" s="289"/>
    </row>
    <row r="365" spans="2:12" customFormat="1" ht="16.2" x14ac:dyDescent="0.35">
      <c r="B365" s="289" t="s">
        <v>597</v>
      </c>
      <c r="C365" t="s">
        <v>847</v>
      </c>
      <c r="D365" t="s">
        <v>482</v>
      </c>
      <c r="E365" t="s">
        <v>766</v>
      </c>
      <c r="F365" s="472"/>
      <c r="G365" s="11" t="s">
        <v>1224</v>
      </c>
      <c r="H365" s="11"/>
      <c r="I365" t="s">
        <v>109</v>
      </c>
      <c r="J365" s="461">
        <v>396871.15029918618</v>
      </c>
      <c r="K365" s="288" t="s">
        <v>838</v>
      </c>
      <c r="L365" s="289"/>
    </row>
    <row r="366" spans="2:12" customFormat="1" ht="16.2" x14ac:dyDescent="0.35">
      <c r="B366" s="289" t="s">
        <v>597</v>
      </c>
      <c r="C366" t="s">
        <v>847</v>
      </c>
      <c r="D366" t="s">
        <v>482</v>
      </c>
      <c r="E366" t="s">
        <v>768</v>
      </c>
      <c r="F366" s="472"/>
      <c r="G366" s="11" t="s">
        <v>1224</v>
      </c>
      <c r="H366" s="11"/>
      <c r="I366" t="s">
        <v>109</v>
      </c>
      <c r="J366" s="461">
        <v>850003.22987113392</v>
      </c>
      <c r="K366" s="288" t="s">
        <v>838</v>
      </c>
      <c r="L366" s="289"/>
    </row>
    <row r="367" spans="2:12" customFormat="1" ht="16.2" x14ac:dyDescent="0.35">
      <c r="B367" s="289" t="s">
        <v>597</v>
      </c>
      <c r="C367" t="s">
        <v>847</v>
      </c>
      <c r="D367" t="s">
        <v>473</v>
      </c>
      <c r="E367" t="s">
        <v>723</v>
      </c>
      <c r="F367" s="472"/>
      <c r="G367" s="11" t="s">
        <v>1224</v>
      </c>
      <c r="H367" s="11"/>
      <c r="I367" t="s">
        <v>109</v>
      </c>
      <c r="J367" s="461">
        <v>247960.61507125074</v>
      </c>
      <c r="K367" s="288" t="s">
        <v>838</v>
      </c>
      <c r="L367" s="289"/>
    </row>
    <row r="368" spans="2:12" customFormat="1" ht="16.2" x14ac:dyDescent="0.35">
      <c r="B368" s="289" t="s">
        <v>597</v>
      </c>
      <c r="C368" t="s">
        <v>847</v>
      </c>
      <c r="D368" t="s">
        <v>473</v>
      </c>
      <c r="E368" t="s">
        <v>726</v>
      </c>
      <c r="F368" s="472"/>
      <c r="G368" s="11" t="s">
        <v>1224</v>
      </c>
      <c r="H368" s="11"/>
      <c r="I368" t="s">
        <v>109</v>
      </c>
      <c r="J368" s="461">
        <v>45773.73857888105</v>
      </c>
      <c r="K368" s="288" t="s">
        <v>838</v>
      </c>
      <c r="L368" s="289"/>
    </row>
    <row r="369" spans="2:15" customFormat="1" ht="16.2" x14ac:dyDescent="0.35">
      <c r="B369" s="289" t="s">
        <v>597</v>
      </c>
      <c r="C369" t="s">
        <v>847</v>
      </c>
      <c r="D369" t="s">
        <v>473</v>
      </c>
      <c r="E369" t="s">
        <v>742</v>
      </c>
      <c r="F369" s="472"/>
      <c r="G369" s="11" t="s">
        <v>1224</v>
      </c>
      <c r="H369" s="11"/>
      <c r="I369" t="s">
        <v>109</v>
      </c>
      <c r="J369" s="461">
        <v>639998.71731639467</v>
      </c>
      <c r="K369" s="288" t="s">
        <v>838</v>
      </c>
      <c r="L369" s="289"/>
    </row>
    <row r="370" spans="2:15" customFormat="1" ht="16.2" x14ac:dyDescent="0.35">
      <c r="B370" s="289" t="s">
        <v>597</v>
      </c>
      <c r="C370" t="s">
        <v>847</v>
      </c>
      <c r="D370" t="s">
        <v>473</v>
      </c>
      <c r="E370" t="s">
        <v>743</v>
      </c>
      <c r="F370" s="472"/>
      <c r="G370" s="11" t="s">
        <v>1224</v>
      </c>
      <c r="H370" s="11"/>
      <c r="I370" t="s">
        <v>109</v>
      </c>
      <c r="J370" s="461">
        <v>53341.650710072499</v>
      </c>
      <c r="K370" s="288" t="s">
        <v>838</v>
      </c>
      <c r="L370" s="289"/>
    </row>
    <row r="371" spans="2:15" customFormat="1" ht="16.2" x14ac:dyDescent="0.35">
      <c r="B371" s="289" t="s">
        <v>504</v>
      </c>
      <c r="C371" t="s">
        <v>847</v>
      </c>
      <c r="D371" t="s">
        <v>483</v>
      </c>
      <c r="E371" t="s">
        <v>790</v>
      </c>
      <c r="F371" s="472"/>
      <c r="G371" s="11" t="s">
        <v>1224</v>
      </c>
      <c r="H371" s="11"/>
      <c r="I371" t="s">
        <v>109</v>
      </c>
      <c r="J371" s="461">
        <v>16433.09</v>
      </c>
      <c r="K371" s="288" t="s">
        <v>838</v>
      </c>
      <c r="L371" s="289"/>
    </row>
    <row r="372" spans="2:15" customFormat="1" ht="16.2" x14ac:dyDescent="0.35">
      <c r="B372" s="289" t="s">
        <v>504</v>
      </c>
      <c r="C372" t="s">
        <v>852</v>
      </c>
      <c r="D372" t="s">
        <v>481</v>
      </c>
      <c r="E372" t="s">
        <v>774</v>
      </c>
      <c r="F372" s="472"/>
      <c r="G372" s="11" t="s">
        <v>1224</v>
      </c>
      <c r="H372" s="11"/>
      <c r="I372" t="s">
        <v>109</v>
      </c>
      <c r="J372" s="461">
        <v>24000</v>
      </c>
      <c r="K372" s="288" t="s">
        <v>838</v>
      </c>
      <c r="L372" s="289"/>
      <c r="O372" t="s">
        <v>626</v>
      </c>
    </row>
    <row r="373" spans="2:15" customFormat="1" ht="16.2" x14ac:dyDescent="0.35">
      <c r="B373" s="289" t="s">
        <v>504</v>
      </c>
      <c r="C373" t="s">
        <v>852</v>
      </c>
      <c r="D373" t="s">
        <v>479</v>
      </c>
      <c r="E373" t="s">
        <v>781</v>
      </c>
      <c r="F373" s="472"/>
      <c r="G373" s="11" t="s">
        <v>1224</v>
      </c>
      <c r="H373" s="11"/>
      <c r="I373" t="s">
        <v>109</v>
      </c>
      <c r="J373" s="461">
        <v>0.45349679508640789</v>
      </c>
      <c r="K373" s="288" t="s">
        <v>838</v>
      </c>
      <c r="L373" s="289"/>
      <c r="O373" t="s">
        <v>626</v>
      </c>
    </row>
    <row r="374" spans="2:15" customFormat="1" ht="16.2" x14ac:dyDescent="0.35">
      <c r="B374" s="289" t="s">
        <v>504</v>
      </c>
      <c r="C374" t="s">
        <v>852</v>
      </c>
      <c r="D374" t="s">
        <v>473</v>
      </c>
      <c r="E374" t="s">
        <v>723</v>
      </c>
      <c r="F374" s="472"/>
      <c r="G374" s="11" t="s">
        <v>1224</v>
      </c>
      <c r="H374" s="11"/>
      <c r="I374" t="s">
        <v>109</v>
      </c>
      <c r="J374" s="461">
        <v>3420.3397878000233</v>
      </c>
      <c r="K374" s="288" t="s">
        <v>838</v>
      </c>
      <c r="L374" s="289"/>
      <c r="O374" t="s">
        <v>626</v>
      </c>
    </row>
    <row r="375" spans="2:15" customFormat="1" ht="16.2" x14ac:dyDescent="0.35">
      <c r="B375" s="289" t="s">
        <v>504</v>
      </c>
      <c r="C375" t="s">
        <v>852</v>
      </c>
      <c r="D375" t="s">
        <v>473</v>
      </c>
      <c r="E375" t="s">
        <v>726</v>
      </c>
      <c r="F375" s="472"/>
      <c r="G375" s="11" t="s">
        <v>1224</v>
      </c>
      <c r="H375" s="11"/>
      <c r="I375" t="s">
        <v>109</v>
      </c>
      <c r="J375" s="461">
        <v>44872.471667102916</v>
      </c>
      <c r="K375" s="288" t="s">
        <v>838</v>
      </c>
      <c r="L375" s="289"/>
      <c r="O375" t="s">
        <v>626</v>
      </c>
    </row>
    <row r="376" spans="2:15" customFormat="1" ht="16.2" x14ac:dyDescent="0.35">
      <c r="B376" s="289" t="s">
        <v>504</v>
      </c>
      <c r="C376" t="s">
        <v>680</v>
      </c>
      <c r="D376" t="s">
        <v>1220</v>
      </c>
      <c r="E376" t="s">
        <v>794</v>
      </c>
      <c r="F376" s="472"/>
      <c r="G376" s="11" t="s">
        <v>1224</v>
      </c>
      <c r="H376" s="11"/>
      <c r="I376" t="s">
        <v>109</v>
      </c>
      <c r="J376" s="461">
        <v>859877.12483999995</v>
      </c>
      <c r="K376" s="288" t="s">
        <v>838</v>
      </c>
      <c r="L376" s="289"/>
      <c r="O376" t="s">
        <v>626</v>
      </c>
    </row>
    <row r="377" spans="2:15" customFormat="1" ht="16.2" x14ac:dyDescent="0.35">
      <c r="B377" s="289" t="s">
        <v>504</v>
      </c>
      <c r="C377" t="s">
        <v>680</v>
      </c>
      <c r="D377" t="s">
        <v>481</v>
      </c>
      <c r="E377" t="s">
        <v>770</v>
      </c>
      <c r="F377" s="472"/>
      <c r="G377" s="11" t="s">
        <v>1224</v>
      </c>
      <c r="H377" s="11"/>
      <c r="I377" t="s">
        <v>109</v>
      </c>
      <c r="J377" s="461">
        <v>553227.91999999899</v>
      </c>
      <c r="K377" s="288" t="s">
        <v>838</v>
      </c>
      <c r="L377" s="289"/>
      <c r="O377" t="s">
        <v>626</v>
      </c>
    </row>
    <row r="378" spans="2:15" customFormat="1" ht="16.2" x14ac:dyDescent="0.35">
      <c r="B378" s="289" t="s">
        <v>504</v>
      </c>
      <c r="C378" t="s">
        <v>680</v>
      </c>
      <c r="D378" t="s">
        <v>481</v>
      </c>
      <c r="E378" t="s">
        <v>774</v>
      </c>
      <c r="F378" s="472"/>
      <c r="G378" s="11" t="s">
        <v>1224</v>
      </c>
      <c r="H378" s="11"/>
      <c r="I378" t="s">
        <v>109</v>
      </c>
      <c r="J378" s="461">
        <v>5500</v>
      </c>
      <c r="K378" s="288" t="s">
        <v>838</v>
      </c>
      <c r="L378" s="289"/>
      <c r="O378" t="s">
        <v>626</v>
      </c>
    </row>
    <row r="379" spans="2:15" customFormat="1" ht="16.2" x14ac:dyDescent="0.35">
      <c r="B379" s="289" t="s">
        <v>504</v>
      </c>
      <c r="C379" t="s">
        <v>680</v>
      </c>
      <c r="D379" t="s">
        <v>485</v>
      </c>
      <c r="E379" t="s">
        <v>800</v>
      </c>
      <c r="F379" s="472"/>
      <c r="G379" s="11" t="s">
        <v>1224</v>
      </c>
      <c r="H379" s="11"/>
      <c r="I379" t="s">
        <v>109</v>
      </c>
      <c r="J379" s="461">
        <v>136100</v>
      </c>
      <c r="K379" s="288" t="s">
        <v>838</v>
      </c>
      <c r="L379" s="289"/>
      <c r="O379" t="s">
        <v>626</v>
      </c>
    </row>
    <row r="380" spans="2:15" customFormat="1" ht="16.2" x14ac:dyDescent="0.35">
      <c r="B380" s="289" t="s">
        <v>504</v>
      </c>
      <c r="C380" t="s">
        <v>680</v>
      </c>
      <c r="D380" t="s">
        <v>471</v>
      </c>
      <c r="E380" t="s">
        <v>771</v>
      </c>
      <c r="F380" s="472"/>
      <c r="G380" s="11" t="s">
        <v>1224</v>
      </c>
      <c r="H380" s="11"/>
      <c r="I380" t="s">
        <v>109</v>
      </c>
      <c r="J380" s="461">
        <v>575097.91999999899</v>
      </c>
      <c r="K380" s="288" t="s">
        <v>838</v>
      </c>
      <c r="L380" s="289"/>
      <c r="O380" t="s">
        <v>626</v>
      </c>
    </row>
    <row r="381" spans="2:15" customFormat="1" ht="16.2" x14ac:dyDescent="0.35">
      <c r="B381" s="289" t="s">
        <v>504</v>
      </c>
      <c r="C381" t="s">
        <v>680</v>
      </c>
      <c r="D381" t="s">
        <v>471</v>
      </c>
      <c r="E381" t="s">
        <v>787</v>
      </c>
      <c r="F381" s="472"/>
      <c r="G381" s="11" t="s">
        <v>1224</v>
      </c>
      <c r="H381" s="11"/>
      <c r="I381" t="s">
        <v>109</v>
      </c>
      <c r="J381" s="461">
        <v>297245.16304579406</v>
      </c>
      <c r="K381" s="288" t="s">
        <v>838</v>
      </c>
      <c r="L381" s="289"/>
      <c r="O381" t="s">
        <v>626</v>
      </c>
    </row>
    <row r="382" spans="2:15" customFormat="1" ht="16.2" x14ac:dyDescent="0.35">
      <c r="B382" s="289" t="s">
        <v>504</v>
      </c>
      <c r="C382" t="s">
        <v>680</v>
      </c>
      <c r="D382" t="s">
        <v>471</v>
      </c>
      <c r="E382" t="s">
        <v>792</v>
      </c>
      <c r="F382" s="472"/>
      <c r="G382" s="11" t="s">
        <v>1224</v>
      </c>
      <c r="H382" s="11"/>
      <c r="I382" t="s">
        <v>109</v>
      </c>
      <c r="J382" s="461">
        <v>47196697.339000098</v>
      </c>
      <c r="K382" s="288" t="s">
        <v>838</v>
      </c>
      <c r="L382" s="289"/>
      <c r="O382" t="s">
        <v>626</v>
      </c>
    </row>
    <row r="383" spans="2:15" customFormat="1" ht="16.2" x14ac:dyDescent="0.35">
      <c r="B383" s="289" t="s">
        <v>504</v>
      </c>
      <c r="C383" t="s">
        <v>680</v>
      </c>
      <c r="D383" t="s">
        <v>479</v>
      </c>
      <c r="E383" t="s">
        <v>760</v>
      </c>
      <c r="F383" s="472"/>
      <c r="G383" s="11" t="s">
        <v>1224</v>
      </c>
      <c r="H383" s="11"/>
      <c r="I383" t="s">
        <v>109</v>
      </c>
      <c r="J383" s="461">
        <v>80</v>
      </c>
      <c r="K383" s="288" t="s">
        <v>838</v>
      </c>
      <c r="L383" s="289"/>
      <c r="O383" t="s">
        <v>626</v>
      </c>
    </row>
    <row r="384" spans="2:15" customFormat="1" ht="16.2" x14ac:dyDescent="0.35">
      <c r="B384" s="289" t="s">
        <v>504</v>
      </c>
      <c r="C384" t="s">
        <v>680</v>
      </c>
      <c r="D384" t="s">
        <v>479</v>
      </c>
      <c r="E384" t="s">
        <v>779</v>
      </c>
      <c r="F384" s="472"/>
      <c r="G384" s="11" t="s">
        <v>1224</v>
      </c>
      <c r="H384" s="11"/>
      <c r="I384" t="s">
        <v>109</v>
      </c>
      <c r="J384" s="461">
        <v>12755.12</v>
      </c>
      <c r="K384" s="288" t="s">
        <v>838</v>
      </c>
      <c r="L384" s="289"/>
      <c r="O384" t="s">
        <v>626</v>
      </c>
    </row>
    <row r="385" spans="2:15" customFormat="1" ht="16.2" x14ac:dyDescent="0.35">
      <c r="B385" s="289" t="s">
        <v>504</v>
      </c>
      <c r="C385" t="s">
        <v>680</v>
      </c>
      <c r="D385" t="s">
        <v>479</v>
      </c>
      <c r="E385" t="s">
        <v>781</v>
      </c>
      <c r="F385" s="472"/>
      <c r="G385" s="11" t="s">
        <v>1224</v>
      </c>
      <c r="H385" s="11"/>
      <c r="I385" t="s">
        <v>109</v>
      </c>
      <c r="J385" s="461">
        <v>119421.14917305316</v>
      </c>
      <c r="K385" s="288" t="s">
        <v>838</v>
      </c>
      <c r="L385" s="289"/>
      <c r="O385" t="s">
        <v>626</v>
      </c>
    </row>
    <row r="386" spans="2:15" customFormat="1" ht="16.2" x14ac:dyDescent="0.35">
      <c r="B386" s="289" t="s">
        <v>504</v>
      </c>
      <c r="C386" t="s">
        <v>680</v>
      </c>
      <c r="D386" t="s">
        <v>479</v>
      </c>
      <c r="E386" t="s">
        <v>791</v>
      </c>
      <c r="F386" s="472"/>
      <c r="G386" s="11" t="s">
        <v>1224</v>
      </c>
      <c r="H386" s="11"/>
      <c r="I386" t="s">
        <v>109</v>
      </c>
      <c r="J386" s="461">
        <v>21048715.300000001</v>
      </c>
      <c r="K386" s="288" t="s">
        <v>838</v>
      </c>
      <c r="L386" s="289"/>
      <c r="O386" t="s">
        <v>626</v>
      </c>
    </row>
    <row r="387" spans="2:15" customFormat="1" ht="16.2" x14ac:dyDescent="0.35">
      <c r="B387" s="289" t="s">
        <v>504</v>
      </c>
      <c r="C387" t="s">
        <v>680</v>
      </c>
      <c r="D387" t="s">
        <v>479</v>
      </c>
      <c r="E387" t="s">
        <v>798</v>
      </c>
      <c r="F387" s="472"/>
      <c r="G387" s="11" t="s">
        <v>1224</v>
      </c>
      <c r="H387" s="11"/>
      <c r="I387" t="s">
        <v>109</v>
      </c>
      <c r="J387" s="461">
        <v>8310000</v>
      </c>
      <c r="K387" s="288" t="s">
        <v>838</v>
      </c>
      <c r="L387" s="289"/>
      <c r="O387" t="s">
        <v>626</v>
      </c>
    </row>
    <row r="388" spans="2:15" customFormat="1" ht="16.2" x14ac:dyDescent="0.35">
      <c r="B388" s="289" t="s">
        <v>504</v>
      </c>
      <c r="C388" t="s">
        <v>680</v>
      </c>
      <c r="D388" t="s">
        <v>479</v>
      </c>
      <c r="E388" t="s">
        <v>802</v>
      </c>
      <c r="F388" s="472"/>
      <c r="G388" s="11" t="s">
        <v>1224</v>
      </c>
      <c r="H388" s="11"/>
      <c r="I388" t="s">
        <v>109</v>
      </c>
      <c r="J388" s="461">
        <v>14494626.17999999</v>
      </c>
      <c r="K388" s="288" t="s">
        <v>838</v>
      </c>
      <c r="L388" s="289"/>
      <c r="O388" t="s">
        <v>626</v>
      </c>
    </row>
    <row r="389" spans="2:15" customFormat="1" ht="16.2" x14ac:dyDescent="0.35">
      <c r="B389" s="289" t="s">
        <v>504</v>
      </c>
      <c r="C389" t="s">
        <v>680</v>
      </c>
      <c r="D389" t="s">
        <v>482</v>
      </c>
      <c r="E389" t="s">
        <v>760</v>
      </c>
      <c r="F389" s="472"/>
      <c r="G389" s="11" t="s">
        <v>1224</v>
      </c>
      <c r="H389" s="11"/>
      <c r="I389" t="s">
        <v>109</v>
      </c>
      <c r="J389" s="461">
        <v>200000</v>
      </c>
      <c r="K389" s="288" t="s">
        <v>838</v>
      </c>
      <c r="L389" s="289"/>
      <c r="O389" t="s">
        <v>626</v>
      </c>
    </row>
    <row r="390" spans="2:15" customFormat="1" ht="16.2" x14ac:dyDescent="0.35">
      <c r="B390" s="289" t="s">
        <v>504</v>
      </c>
      <c r="C390" t="s">
        <v>680</v>
      </c>
      <c r="D390" t="s">
        <v>482</v>
      </c>
      <c r="E390" t="s">
        <v>766</v>
      </c>
      <c r="F390" s="472"/>
      <c r="G390" s="11" t="s">
        <v>1224</v>
      </c>
      <c r="H390" s="11"/>
      <c r="I390" t="s">
        <v>109</v>
      </c>
      <c r="J390" s="461">
        <v>28082398.04661582</v>
      </c>
      <c r="K390" s="288" t="s">
        <v>838</v>
      </c>
      <c r="L390" s="289"/>
      <c r="O390" t="s">
        <v>626</v>
      </c>
    </row>
    <row r="391" spans="2:15" customFormat="1" ht="16.2" x14ac:dyDescent="0.35">
      <c r="B391" s="289" t="s">
        <v>504</v>
      </c>
      <c r="C391" t="s">
        <v>680</v>
      </c>
      <c r="D391" t="s">
        <v>482</v>
      </c>
      <c r="E391" t="s">
        <v>768</v>
      </c>
      <c r="F391" s="472"/>
      <c r="G391" s="11" t="s">
        <v>1224</v>
      </c>
      <c r="H391" s="11"/>
      <c r="I391" t="s">
        <v>109</v>
      </c>
      <c r="J391" s="461">
        <v>47645371.191083461</v>
      </c>
      <c r="K391" s="288" t="s">
        <v>838</v>
      </c>
      <c r="L391" s="289"/>
      <c r="O391" t="s">
        <v>626</v>
      </c>
    </row>
    <row r="392" spans="2:15" customFormat="1" ht="16.2" x14ac:dyDescent="0.35">
      <c r="B392" s="289" t="s">
        <v>504</v>
      </c>
      <c r="C392" t="s">
        <v>680</v>
      </c>
      <c r="D392" t="s">
        <v>482</v>
      </c>
      <c r="E392" t="s">
        <v>786</v>
      </c>
      <c r="F392" s="472"/>
      <c r="G392" s="11" t="s">
        <v>1224</v>
      </c>
      <c r="H392" s="11"/>
      <c r="I392" t="s">
        <v>109</v>
      </c>
      <c r="J392" s="461">
        <v>300000</v>
      </c>
      <c r="K392" s="288" t="s">
        <v>838</v>
      </c>
      <c r="L392" s="289"/>
      <c r="O392" t="s">
        <v>626</v>
      </c>
    </row>
    <row r="393" spans="2:15" customFormat="1" ht="16.2" x14ac:dyDescent="0.35">
      <c r="B393" s="289" t="s">
        <v>504</v>
      </c>
      <c r="C393" t="s">
        <v>680</v>
      </c>
      <c r="D393" t="s">
        <v>473</v>
      </c>
      <c r="E393" t="s">
        <v>723</v>
      </c>
      <c r="F393" s="472"/>
      <c r="G393" s="11" t="s">
        <v>1224</v>
      </c>
      <c r="H393" s="11"/>
      <c r="I393" t="s">
        <v>109</v>
      </c>
      <c r="J393" s="461">
        <v>24.866233663462769</v>
      </c>
      <c r="K393" s="288" t="s">
        <v>838</v>
      </c>
      <c r="L393" s="289"/>
      <c r="O393" t="s">
        <v>626</v>
      </c>
    </row>
    <row r="394" spans="2:15" customFormat="1" ht="16.2" x14ac:dyDescent="0.35">
      <c r="B394" s="289" t="s">
        <v>504</v>
      </c>
      <c r="C394" t="s">
        <v>680</v>
      </c>
      <c r="D394" t="s">
        <v>473</v>
      </c>
      <c r="E394" t="s">
        <v>726</v>
      </c>
      <c r="F394" s="472"/>
      <c r="G394" s="11" t="s">
        <v>1224</v>
      </c>
      <c r="H394" s="11"/>
      <c r="I394" t="s">
        <v>109</v>
      </c>
      <c r="J394" s="461">
        <v>1777470.5132366279</v>
      </c>
      <c r="K394" s="288" t="s">
        <v>838</v>
      </c>
      <c r="L394" s="289"/>
      <c r="O394" t="s">
        <v>626</v>
      </c>
    </row>
    <row r="395" spans="2:15" customFormat="1" ht="16.2" x14ac:dyDescent="0.35">
      <c r="B395" s="289" t="s">
        <v>504</v>
      </c>
      <c r="C395" t="s">
        <v>680</v>
      </c>
      <c r="D395" t="s">
        <v>473</v>
      </c>
      <c r="E395" t="s">
        <v>776</v>
      </c>
      <c r="F395" s="472"/>
      <c r="G395" s="11" t="s">
        <v>1224</v>
      </c>
      <c r="H395" s="11"/>
      <c r="I395" t="s">
        <v>109</v>
      </c>
      <c r="J395" s="461">
        <v>957784.12</v>
      </c>
      <c r="K395" s="288" t="s">
        <v>838</v>
      </c>
      <c r="L395" s="289"/>
      <c r="O395" t="s">
        <v>626</v>
      </c>
    </row>
    <row r="396" spans="2:15" customFormat="1" ht="16.2" x14ac:dyDescent="0.35">
      <c r="B396" s="289" t="s">
        <v>504</v>
      </c>
      <c r="C396" t="s">
        <v>680</v>
      </c>
      <c r="D396" t="s">
        <v>473</v>
      </c>
      <c r="E396" t="s">
        <v>777</v>
      </c>
      <c r="F396" s="472"/>
      <c r="G396" s="11" t="s">
        <v>1224</v>
      </c>
      <c r="H396" s="11"/>
      <c r="I396" t="s">
        <v>109</v>
      </c>
      <c r="J396" s="461">
        <v>7403268.4699999997</v>
      </c>
      <c r="K396" s="288" t="s">
        <v>838</v>
      </c>
      <c r="L396" s="289"/>
      <c r="O396" t="s">
        <v>626</v>
      </c>
    </row>
    <row r="397" spans="2:15" customFormat="1" ht="16.2" x14ac:dyDescent="0.35">
      <c r="B397" s="289" t="s">
        <v>504</v>
      </c>
      <c r="C397" t="s">
        <v>680</v>
      </c>
      <c r="D397" t="s">
        <v>473</v>
      </c>
      <c r="E397" t="s">
        <v>742</v>
      </c>
      <c r="F397" s="472"/>
      <c r="G397" s="11" t="s">
        <v>1224</v>
      </c>
      <c r="H397" s="11"/>
      <c r="I397" t="s">
        <v>109</v>
      </c>
      <c r="J397" s="461">
        <v>161854507.61544743</v>
      </c>
      <c r="K397" s="288" t="s">
        <v>838</v>
      </c>
      <c r="L397" s="289"/>
      <c r="O397" t="s">
        <v>626</v>
      </c>
    </row>
    <row r="398" spans="2:15" customFormat="1" ht="16.2" x14ac:dyDescent="0.35">
      <c r="B398" s="289" t="s">
        <v>504</v>
      </c>
      <c r="C398" t="s">
        <v>680</v>
      </c>
      <c r="D398" t="s">
        <v>473</v>
      </c>
      <c r="E398" t="s">
        <v>743</v>
      </c>
      <c r="F398" s="472"/>
      <c r="G398" s="11" t="s">
        <v>1224</v>
      </c>
      <c r="H398" s="11"/>
      <c r="I398" t="s">
        <v>109</v>
      </c>
      <c r="J398" s="461">
        <v>31466149.167630617</v>
      </c>
      <c r="K398" s="288" t="s">
        <v>838</v>
      </c>
      <c r="L398" s="289"/>
      <c r="O398" t="s">
        <v>626</v>
      </c>
    </row>
    <row r="399" spans="2:15" customFormat="1" ht="16.2" x14ac:dyDescent="0.35">
      <c r="B399" s="289" t="s">
        <v>504</v>
      </c>
      <c r="C399" t="s">
        <v>680</v>
      </c>
      <c r="D399" t="s">
        <v>483</v>
      </c>
      <c r="E399" t="s">
        <v>790</v>
      </c>
      <c r="F399" s="472"/>
      <c r="G399" s="11" t="s">
        <v>1224</v>
      </c>
      <c r="H399" s="11"/>
      <c r="I399" t="s">
        <v>109</v>
      </c>
      <c r="J399" s="461">
        <v>1758690.5299999998</v>
      </c>
      <c r="K399" s="288" t="s">
        <v>838</v>
      </c>
      <c r="L399" s="289"/>
      <c r="O399" t="s">
        <v>626</v>
      </c>
    </row>
    <row r="400" spans="2:15" customFormat="1" ht="16.2" x14ac:dyDescent="0.35">
      <c r="B400" s="289" t="s">
        <v>504</v>
      </c>
      <c r="C400" t="s">
        <v>680</v>
      </c>
      <c r="D400" t="s">
        <v>765</v>
      </c>
      <c r="E400" t="s">
        <v>760</v>
      </c>
      <c r="F400" s="472"/>
      <c r="G400" s="11" t="s">
        <v>1224</v>
      </c>
      <c r="H400" s="11"/>
      <c r="I400" t="s">
        <v>109</v>
      </c>
      <c r="J400" s="461">
        <v>1257506</v>
      </c>
      <c r="K400" s="288" t="s">
        <v>838</v>
      </c>
      <c r="L400" s="289"/>
      <c r="O400" t="s">
        <v>626</v>
      </c>
    </row>
    <row r="401" spans="2:15" customFormat="1" ht="16.2" x14ac:dyDescent="0.35">
      <c r="B401" s="289" t="s">
        <v>504</v>
      </c>
      <c r="C401" t="s">
        <v>680</v>
      </c>
      <c r="D401" t="s">
        <v>765</v>
      </c>
      <c r="E401" t="s">
        <v>773</v>
      </c>
      <c r="F401" s="472"/>
      <c r="G401" s="11" t="s">
        <v>1224</v>
      </c>
      <c r="H401" s="11"/>
      <c r="I401" t="s">
        <v>109</v>
      </c>
      <c r="J401" s="461">
        <v>7066592.4800000004</v>
      </c>
      <c r="K401" s="288" t="s">
        <v>838</v>
      </c>
      <c r="L401" s="289"/>
      <c r="O401" t="s">
        <v>626</v>
      </c>
    </row>
    <row r="402" spans="2:15" customFormat="1" ht="16.2" x14ac:dyDescent="0.35">
      <c r="B402" s="289" t="s">
        <v>504</v>
      </c>
      <c r="C402" t="s">
        <v>849</v>
      </c>
      <c r="D402" t="s">
        <v>485</v>
      </c>
      <c r="E402" t="s">
        <v>800</v>
      </c>
      <c r="F402" s="472"/>
      <c r="G402" s="11" t="s">
        <v>1224</v>
      </c>
      <c r="H402" s="11"/>
      <c r="I402" t="s">
        <v>109</v>
      </c>
      <c r="J402" s="461">
        <v>26450</v>
      </c>
      <c r="K402" s="288" t="s">
        <v>838</v>
      </c>
      <c r="L402" s="289"/>
      <c r="O402" t="s">
        <v>626</v>
      </c>
    </row>
    <row r="403" spans="2:15" customFormat="1" ht="16.2" x14ac:dyDescent="0.35">
      <c r="B403" s="289" t="s">
        <v>504</v>
      </c>
      <c r="C403" t="s">
        <v>849</v>
      </c>
      <c r="D403" t="s">
        <v>471</v>
      </c>
      <c r="E403" t="s">
        <v>771</v>
      </c>
      <c r="F403" s="472"/>
      <c r="G403" s="11" t="s">
        <v>1224</v>
      </c>
      <c r="H403" s="11"/>
      <c r="I403" t="s">
        <v>109</v>
      </c>
      <c r="J403" s="461">
        <v>59319</v>
      </c>
      <c r="K403" s="288" t="s">
        <v>838</v>
      </c>
      <c r="L403" s="289"/>
      <c r="O403" t="s">
        <v>626</v>
      </c>
    </row>
    <row r="404" spans="2:15" customFormat="1" ht="16.2" x14ac:dyDescent="0.35">
      <c r="B404" s="289" t="s">
        <v>504</v>
      </c>
      <c r="C404" t="s">
        <v>849</v>
      </c>
      <c r="D404" t="s">
        <v>479</v>
      </c>
      <c r="E404" t="s">
        <v>791</v>
      </c>
      <c r="F404" s="472"/>
      <c r="G404" s="11" t="s">
        <v>1224</v>
      </c>
      <c r="H404" s="11"/>
      <c r="I404" t="s">
        <v>109</v>
      </c>
      <c r="J404" s="461">
        <v>5915.3549999999996</v>
      </c>
      <c r="K404" s="288" t="s">
        <v>838</v>
      </c>
      <c r="L404" s="289"/>
      <c r="O404" t="s">
        <v>626</v>
      </c>
    </row>
    <row r="405" spans="2:15" customFormat="1" ht="16.2" x14ac:dyDescent="0.35">
      <c r="B405" s="289" t="s">
        <v>504</v>
      </c>
      <c r="C405" t="s">
        <v>849</v>
      </c>
      <c r="D405" t="s">
        <v>482</v>
      </c>
      <c r="E405" t="s">
        <v>766</v>
      </c>
      <c r="F405" s="472"/>
      <c r="G405" s="11" t="s">
        <v>1224</v>
      </c>
      <c r="H405" s="11"/>
      <c r="I405" t="s">
        <v>109</v>
      </c>
      <c r="J405" s="461">
        <v>811.91326949884035</v>
      </c>
      <c r="K405" s="288" t="s">
        <v>838</v>
      </c>
      <c r="L405" s="289"/>
      <c r="O405" t="s">
        <v>626</v>
      </c>
    </row>
    <row r="406" spans="2:15" customFormat="1" ht="16.2" x14ac:dyDescent="0.35">
      <c r="B406" s="289" t="s">
        <v>504</v>
      </c>
      <c r="C406" t="s">
        <v>849</v>
      </c>
      <c r="D406" t="s">
        <v>473</v>
      </c>
      <c r="E406" t="s">
        <v>742</v>
      </c>
      <c r="F406" s="472"/>
      <c r="G406" s="11" t="s">
        <v>1224</v>
      </c>
      <c r="H406" s="11"/>
      <c r="I406" t="s">
        <v>109</v>
      </c>
      <c r="J406" s="461">
        <v>25187.076863141363</v>
      </c>
      <c r="K406" s="288" t="s">
        <v>838</v>
      </c>
      <c r="L406" s="289"/>
      <c r="O406" t="s">
        <v>626</v>
      </c>
    </row>
    <row r="407" spans="2:15" customFormat="1" ht="16.2" x14ac:dyDescent="0.35">
      <c r="B407" s="289" t="s">
        <v>504</v>
      </c>
      <c r="C407" t="s">
        <v>849</v>
      </c>
      <c r="D407" t="s">
        <v>473</v>
      </c>
      <c r="E407" t="s">
        <v>743</v>
      </c>
      <c r="F407" s="472"/>
      <c r="G407" s="11" t="s">
        <v>1224</v>
      </c>
      <c r="H407" s="11"/>
      <c r="I407" t="s">
        <v>109</v>
      </c>
      <c r="J407" s="461">
        <v>53461.994533689642</v>
      </c>
      <c r="K407" s="288" t="s">
        <v>838</v>
      </c>
      <c r="L407" s="289"/>
      <c r="O407" t="s">
        <v>626</v>
      </c>
    </row>
    <row r="408" spans="2:15" customFormat="1" ht="16.2" x14ac:dyDescent="0.35">
      <c r="B408" s="289" t="s">
        <v>504</v>
      </c>
      <c r="C408" t="s">
        <v>659</v>
      </c>
      <c r="D408" t="s">
        <v>1220</v>
      </c>
      <c r="E408" t="s">
        <v>794</v>
      </c>
      <c r="F408" s="472"/>
      <c r="G408" s="11" t="s">
        <v>1224</v>
      </c>
      <c r="H408" s="11"/>
      <c r="I408" t="s">
        <v>109</v>
      </c>
      <c r="J408" s="461">
        <v>76459.422739999995</v>
      </c>
      <c r="K408" s="288" t="s">
        <v>838</v>
      </c>
      <c r="L408" s="289"/>
      <c r="O408" t="s">
        <v>626</v>
      </c>
    </row>
    <row r="409" spans="2:15" customFormat="1" ht="16.2" x14ac:dyDescent="0.35">
      <c r="B409" s="289" t="s">
        <v>504</v>
      </c>
      <c r="C409" t="s">
        <v>659</v>
      </c>
      <c r="D409" t="s">
        <v>481</v>
      </c>
      <c r="E409" t="s">
        <v>770</v>
      </c>
      <c r="F409" s="472"/>
      <c r="G409" s="11" t="s">
        <v>1224</v>
      </c>
      <c r="H409" s="11"/>
      <c r="I409" t="s">
        <v>109</v>
      </c>
      <c r="J409" s="461">
        <v>19730.16</v>
      </c>
      <c r="K409" s="288" t="s">
        <v>838</v>
      </c>
      <c r="L409" s="289"/>
      <c r="O409" t="s">
        <v>626</v>
      </c>
    </row>
    <row r="410" spans="2:15" customFormat="1" ht="16.2" x14ac:dyDescent="0.35">
      <c r="B410" s="289" t="s">
        <v>504</v>
      </c>
      <c r="C410" t="s">
        <v>659</v>
      </c>
      <c r="D410" t="s">
        <v>481</v>
      </c>
      <c r="E410" t="s">
        <v>774</v>
      </c>
      <c r="F410" s="472"/>
      <c r="G410" s="11" t="s">
        <v>1224</v>
      </c>
      <c r="H410" s="11"/>
      <c r="I410" t="s">
        <v>109</v>
      </c>
      <c r="J410" s="461">
        <v>33000</v>
      </c>
      <c r="K410" s="288" t="s">
        <v>838</v>
      </c>
      <c r="L410" s="289"/>
      <c r="O410" t="s">
        <v>626</v>
      </c>
    </row>
    <row r="411" spans="2:15" customFormat="1" ht="16.2" x14ac:dyDescent="0.35">
      <c r="B411" s="289" t="s">
        <v>504</v>
      </c>
      <c r="C411" t="s">
        <v>659</v>
      </c>
      <c r="D411" t="s">
        <v>485</v>
      </c>
      <c r="E411" t="s">
        <v>800</v>
      </c>
      <c r="F411" s="472"/>
      <c r="G411" s="11" t="s">
        <v>1224</v>
      </c>
      <c r="H411" s="11"/>
      <c r="I411" t="s">
        <v>109</v>
      </c>
      <c r="J411" s="461">
        <v>37103</v>
      </c>
      <c r="K411" s="288" t="s">
        <v>838</v>
      </c>
      <c r="L411" s="289"/>
      <c r="O411" t="s">
        <v>626</v>
      </c>
    </row>
    <row r="412" spans="2:15" customFormat="1" ht="16.2" x14ac:dyDescent="0.35">
      <c r="B412" s="289" t="s">
        <v>504</v>
      </c>
      <c r="C412" t="s">
        <v>659</v>
      </c>
      <c r="D412" t="s">
        <v>471</v>
      </c>
      <c r="E412" t="s">
        <v>771</v>
      </c>
      <c r="F412" s="472"/>
      <c r="G412" s="11" t="s">
        <v>1224</v>
      </c>
      <c r="H412" s="11"/>
      <c r="I412" t="s">
        <v>109</v>
      </c>
      <c r="J412" s="461">
        <v>19730.16</v>
      </c>
      <c r="K412" s="288" t="s">
        <v>838</v>
      </c>
      <c r="L412" s="289"/>
      <c r="O412" t="s">
        <v>626</v>
      </c>
    </row>
    <row r="413" spans="2:15" customFormat="1" ht="16.2" x14ac:dyDescent="0.35">
      <c r="B413" s="289" t="s">
        <v>504</v>
      </c>
      <c r="C413" t="s">
        <v>659</v>
      </c>
      <c r="D413" t="s">
        <v>471</v>
      </c>
      <c r="E413" t="s">
        <v>787</v>
      </c>
      <c r="F413" s="472"/>
      <c r="G413" s="11" t="s">
        <v>1224</v>
      </c>
      <c r="H413" s="11"/>
      <c r="I413" t="s">
        <v>109</v>
      </c>
      <c r="J413" s="461">
        <v>14756.055247475331</v>
      </c>
      <c r="K413" s="288" t="s">
        <v>838</v>
      </c>
      <c r="L413" s="289"/>
      <c r="O413" t="s">
        <v>626</v>
      </c>
    </row>
    <row r="414" spans="2:15" customFormat="1" ht="16.2" x14ac:dyDescent="0.35">
      <c r="B414" s="289" t="s">
        <v>504</v>
      </c>
      <c r="C414" t="s">
        <v>659</v>
      </c>
      <c r="D414" t="s">
        <v>471</v>
      </c>
      <c r="E414" t="s">
        <v>792</v>
      </c>
      <c r="F414" s="472"/>
      <c r="G414" s="11" t="s">
        <v>1224</v>
      </c>
      <c r="H414" s="11"/>
      <c r="I414" t="s">
        <v>109</v>
      </c>
      <c r="J414" s="461">
        <v>724868.53</v>
      </c>
      <c r="K414" s="288" t="s">
        <v>838</v>
      </c>
      <c r="L414" s="289"/>
      <c r="O414" t="s">
        <v>626</v>
      </c>
    </row>
    <row r="415" spans="2:15" customFormat="1" ht="16.2" x14ac:dyDescent="0.35">
      <c r="B415" s="289" t="s">
        <v>504</v>
      </c>
      <c r="C415" t="s">
        <v>659</v>
      </c>
      <c r="D415" t="s">
        <v>479</v>
      </c>
      <c r="E415" t="s">
        <v>760</v>
      </c>
      <c r="F415" s="472"/>
      <c r="G415" s="11" t="s">
        <v>1224</v>
      </c>
      <c r="H415" s="11"/>
      <c r="I415" t="s">
        <v>109</v>
      </c>
      <c r="J415" s="461">
        <v>22320</v>
      </c>
      <c r="K415" s="288" t="s">
        <v>838</v>
      </c>
      <c r="L415" s="289"/>
      <c r="O415" t="s">
        <v>626</v>
      </c>
    </row>
    <row r="416" spans="2:15" customFormat="1" ht="16.2" x14ac:dyDescent="0.35">
      <c r="B416" s="289" t="s">
        <v>504</v>
      </c>
      <c r="C416" t="s">
        <v>659</v>
      </c>
      <c r="D416" t="s">
        <v>479</v>
      </c>
      <c r="E416" t="s">
        <v>779</v>
      </c>
      <c r="F416" s="472"/>
      <c r="G416" s="11" t="s">
        <v>1224</v>
      </c>
      <c r="H416" s="11"/>
      <c r="I416" t="s">
        <v>109</v>
      </c>
      <c r="J416" s="461">
        <v>2.7681566116180401</v>
      </c>
      <c r="K416" s="288" t="s">
        <v>838</v>
      </c>
      <c r="L416" s="289"/>
      <c r="O416" t="s">
        <v>626</v>
      </c>
    </row>
    <row r="417" spans="2:15" customFormat="1" ht="16.2" x14ac:dyDescent="0.35">
      <c r="B417" s="289" t="s">
        <v>504</v>
      </c>
      <c r="C417" t="s">
        <v>659</v>
      </c>
      <c r="D417" t="s">
        <v>479</v>
      </c>
      <c r="E417" t="s">
        <v>791</v>
      </c>
      <c r="F417" s="472"/>
      <c r="G417" s="11" t="s">
        <v>1224</v>
      </c>
      <c r="H417" s="11"/>
      <c r="I417" t="s">
        <v>109</v>
      </c>
      <c r="J417" s="461">
        <v>569767.96</v>
      </c>
      <c r="K417" s="288" t="s">
        <v>838</v>
      </c>
      <c r="L417" s="289"/>
      <c r="O417" t="s">
        <v>626</v>
      </c>
    </row>
    <row r="418" spans="2:15" customFormat="1" ht="16.2" x14ac:dyDescent="0.35">
      <c r="B418" s="289" t="s">
        <v>504</v>
      </c>
      <c r="C418" t="s">
        <v>659</v>
      </c>
      <c r="D418" t="s">
        <v>479</v>
      </c>
      <c r="E418" t="s">
        <v>796</v>
      </c>
      <c r="F418" s="472"/>
      <c r="G418" s="11" t="s">
        <v>1224</v>
      </c>
      <c r="H418" s="11"/>
      <c r="I418" t="s">
        <v>109</v>
      </c>
      <c r="J418" s="461">
        <v>6712.5</v>
      </c>
      <c r="K418" s="288" t="s">
        <v>838</v>
      </c>
      <c r="L418" s="289"/>
      <c r="O418" t="s">
        <v>626</v>
      </c>
    </row>
    <row r="419" spans="2:15" customFormat="1" ht="16.2" x14ac:dyDescent="0.35">
      <c r="B419" s="289" t="s">
        <v>504</v>
      </c>
      <c r="C419" t="s">
        <v>659</v>
      </c>
      <c r="D419" t="s">
        <v>479</v>
      </c>
      <c r="E419" t="s">
        <v>802</v>
      </c>
      <c r="F419" s="472"/>
      <c r="G419" s="11" t="s">
        <v>1224</v>
      </c>
      <c r="H419" s="11"/>
      <c r="I419" t="s">
        <v>109</v>
      </c>
      <c r="J419" s="461">
        <v>756820.91999999899</v>
      </c>
      <c r="K419" s="288" t="s">
        <v>838</v>
      </c>
      <c r="L419" s="289"/>
      <c r="O419" t="s">
        <v>626</v>
      </c>
    </row>
    <row r="420" spans="2:15" customFormat="1" ht="16.2" x14ac:dyDescent="0.35">
      <c r="B420" s="289" t="s">
        <v>504</v>
      </c>
      <c r="C420" t="s">
        <v>659</v>
      </c>
      <c r="D420" t="s">
        <v>482</v>
      </c>
      <c r="E420" t="s">
        <v>766</v>
      </c>
      <c r="F420" s="472"/>
      <c r="G420" s="11" t="s">
        <v>1224</v>
      </c>
      <c r="H420" s="11"/>
      <c r="I420" t="s">
        <v>109</v>
      </c>
      <c r="J420" s="461">
        <v>727355.27791135816</v>
      </c>
      <c r="K420" s="288" t="s">
        <v>838</v>
      </c>
      <c r="L420" s="289"/>
      <c r="O420" t="s">
        <v>626</v>
      </c>
    </row>
    <row r="421" spans="2:15" customFormat="1" ht="16.2" x14ac:dyDescent="0.35">
      <c r="B421" s="289" t="s">
        <v>504</v>
      </c>
      <c r="C421" t="s">
        <v>659</v>
      </c>
      <c r="D421" t="s">
        <v>482</v>
      </c>
      <c r="E421" t="s">
        <v>768</v>
      </c>
      <c r="F421" s="472"/>
      <c r="G421" s="11" t="s">
        <v>1224</v>
      </c>
      <c r="H421" s="11"/>
      <c r="I421" t="s">
        <v>109</v>
      </c>
      <c r="J421" s="461">
        <v>691155.44591822452</v>
      </c>
      <c r="K421" s="288" t="s">
        <v>838</v>
      </c>
      <c r="L421" s="289"/>
      <c r="O421" t="s">
        <v>626</v>
      </c>
    </row>
    <row r="422" spans="2:15" customFormat="1" ht="16.2" x14ac:dyDescent="0.35">
      <c r="B422" s="289" t="s">
        <v>504</v>
      </c>
      <c r="C422" t="s">
        <v>659</v>
      </c>
      <c r="D422" t="s">
        <v>473</v>
      </c>
      <c r="E422" t="s">
        <v>723</v>
      </c>
      <c r="F422" s="472"/>
      <c r="G422" s="11" t="s">
        <v>1224</v>
      </c>
      <c r="H422" s="11"/>
      <c r="I422" t="s">
        <v>109</v>
      </c>
      <c r="J422" s="461">
        <v>21461.916556589702</v>
      </c>
      <c r="K422" s="288" t="s">
        <v>838</v>
      </c>
      <c r="L422" s="289"/>
      <c r="O422" t="s">
        <v>626</v>
      </c>
    </row>
    <row r="423" spans="2:15" customFormat="1" ht="16.2" x14ac:dyDescent="0.35">
      <c r="B423" s="289" t="s">
        <v>504</v>
      </c>
      <c r="C423" t="s">
        <v>659</v>
      </c>
      <c r="D423" t="s">
        <v>473</v>
      </c>
      <c r="E423" t="s">
        <v>740</v>
      </c>
      <c r="F423" s="472"/>
      <c r="G423" s="11" t="s">
        <v>1224</v>
      </c>
      <c r="H423" s="11"/>
      <c r="I423" t="s">
        <v>109</v>
      </c>
      <c r="J423" s="461">
        <v>119788.98</v>
      </c>
      <c r="K423" s="288" t="s">
        <v>838</v>
      </c>
      <c r="L423" s="289"/>
      <c r="O423" t="s">
        <v>626</v>
      </c>
    </row>
    <row r="424" spans="2:15" customFormat="1" ht="16.2" x14ac:dyDescent="0.35">
      <c r="B424" s="289" t="s">
        <v>504</v>
      </c>
      <c r="C424" t="s">
        <v>659</v>
      </c>
      <c r="D424" t="s">
        <v>473</v>
      </c>
      <c r="E424" t="s">
        <v>742</v>
      </c>
      <c r="F424" s="472"/>
      <c r="G424" s="11" t="s">
        <v>1224</v>
      </c>
      <c r="H424" s="11"/>
      <c r="I424" t="s">
        <v>109</v>
      </c>
      <c r="J424" s="461">
        <v>1253813.44</v>
      </c>
      <c r="K424" s="288" t="s">
        <v>838</v>
      </c>
      <c r="L424" s="289"/>
      <c r="O424" t="s">
        <v>626</v>
      </c>
    </row>
    <row r="425" spans="2:15" customFormat="1" ht="16.2" x14ac:dyDescent="0.35">
      <c r="B425" s="289" t="s">
        <v>504</v>
      </c>
      <c r="C425" t="s">
        <v>659</v>
      </c>
      <c r="D425" t="s">
        <v>473</v>
      </c>
      <c r="E425" t="s">
        <v>743</v>
      </c>
      <c r="F425" s="472"/>
      <c r="G425" s="11" t="s">
        <v>1224</v>
      </c>
      <c r="H425" s="11"/>
      <c r="I425" t="s">
        <v>109</v>
      </c>
      <c r="J425" s="461">
        <v>1450404.8579246283</v>
      </c>
      <c r="K425" s="288" t="s">
        <v>838</v>
      </c>
      <c r="L425" s="289"/>
      <c r="O425" t="s">
        <v>626</v>
      </c>
    </row>
    <row r="426" spans="2:15" customFormat="1" ht="16.2" x14ac:dyDescent="0.35">
      <c r="B426" s="289" t="s">
        <v>504</v>
      </c>
      <c r="C426" t="s">
        <v>659</v>
      </c>
      <c r="D426" t="s">
        <v>483</v>
      </c>
      <c r="E426" t="s">
        <v>790</v>
      </c>
      <c r="F426" s="472"/>
      <c r="G426" s="11" t="s">
        <v>1224</v>
      </c>
      <c r="H426" s="11"/>
      <c r="I426" t="s">
        <v>109</v>
      </c>
      <c r="J426" s="461">
        <v>693862.33</v>
      </c>
      <c r="K426" s="288" t="s">
        <v>838</v>
      </c>
      <c r="L426" s="289"/>
      <c r="O426" t="s">
        <v>626</v>
      </c>
    </row>
    <row r="427" spans="2:15" customFormat="1" ht="16.2" x14ac:dyDescent="0.35">
      <c r="B427" s="289" t="s">
        <v>504</v>
      </c>
      <c r="C427" t="s">
        <v>659</v>
      </c>
      <c r="D427" t="s">
        <v>765</v>
      </c>
      <c r="E427" t="s">
        <v>795</v>
      </c>
      <c r="F427" s="472"/>
      <c r="G427" s="11" t="s">
        <v>1224</v>
      </c>
      <c r="H427" s="11"/>
      <c r="I427" t="s">
        <v>109</v>
      </c>
      <c r="J427" s="461">
        <v>606627.98</v>
      </c>
      <c r="K427" s="288" t="s">
        <v>838</v>
      </c>
      <c r="L427" s="289"/>
      <c r="O427" t="s">
        <v>626</v>
      </c>
    </row>
    <row r="428" spans="2:15" customFormat="1" ht="16.2" x14ac:dyDescent="0.35">
      <c r="B428" s="289" t="s">
        <v>504</v>
      </c>
      <c r="C428" t="s">
        <v>603</v>
      </c>
      <c r="D428" t="s">
        <v>1220</v>
      </c>
      <c r="E428" t="s">
        <v>794</v>
      </c>
      <c r="F428" s="472"/>
      <c r="G428" s="11" t="s">
        <v>1224</v>
      </c>
      <c r="H428" s="11"/>
      <c r="I428" t="s">
        <v>109</v>
      </c>
      <c r="J428" s="461">
        <v>103161.14</v>
      </c>
      <c r="K428" s="288" t="s">
        <v>838</v>
      </c>
      <c r="L428" s="289"/>
      <c r="O428" t="s">
        <v>626</v>
      </c>
    </row>
    <row r="429" spans="2:15" customFormat="1" ht="16.2" x14ac:dyDescent="0.35">
      <c r="B429" s="289" t="s">
        <v>504</v>
      </c>
      <c r="C429" t="s">
        <v>603</v>
      </c>
      <c r="D429" t="s">
        <v>485</v>
      </c>
      <c r="E429" t="s">
        <v>800</v>
      </c>
      <c r="F429" s="472"/>
      <c r="G429" s="11" t="s">
        <v>1224</v>
      </c>
      <c r="H429" s="11"/>
      <c r="I429" t="s">
        <v>109</v>
      </c>
      <c r="J429" s="461">
        <v>52437.5</v>
      </c>
      <c r="K429" s="288" t="s">
        <v>838</v>
      </c>
      <c r="L429" s="289"/>
      <c r="O429" t="s">
        <v>626</v>
      </c>
    </row>
    <row r="430" spans="2:15" customFormat="1" ht="16.2" x14ac:dyDescent="0.35">
      <c r="B430" s="289" t="s">
        <v>504</v>
      </c>
      <c r="C430" t="s">
        <v>603</v>
      </c>
      <c r="D430" t="s">
        <v>471</v>
      </c>
      <c r="E430" t="s">
        <v>771</v>
      </c>
      <c r="F430" s="472"/>
      <c r="G430" s="11" t="s">
        <v>1224</v>
      </c>
      <c r="H430" s="11"/>
      <c r="I430" t="s">
        <v>109</v>
      </c>
      <c r="J430" s="461">
        <v>12789.64</v>
      </c>
      <c r="K430" s="288" t="s">
        <v>838</v>
      </c>
      <c r="L430" s="289"/>
      <c r="O430" t="s">
        <v>626</v>
      </c>
    </row>
    <row r="431" spans="2:15" customFormat="1" ht="16.2" x14ac:dyDescent="0.35">
      <c r="B431" s="289" t="s">
        <v>504</v>
      </c>
      <c r="C431" t="s">
        <v>603</v>
      </c>
      <c r="D431" t="s">
        <v>471</v>
      </c>
      <c r="E431" t="s">
        <v>747</v>
      </c>
      <c r="F431" s="472"/>
      <c r="G431" s="11" t="s">
        <v>1224</v>
      </c>
      <c r="H431" s="11"/>
      <c r="I431" t="s">
        <v>109</v>
      </c>
      <c r="J431" s="461">
        <v>3750</v>
      </c>
      <c r="K431" s="288" t="s">
        <v>838</v>
      </c>
      <c r="L431" s="289"/>
      <c r="O431" t="s">
        <v>626</v>
      </c>
    </row>
    <row r="432" spans="2:15" customFormat="1" ht="16.2" x14ac:dyDescent="0.35">
      <c r="B432" s="289" t="s">
        <v>504</v>
      </c>
      <c r="C432" t="s">
        <v>603</v>
      </c>
      <c r="D432" t="s">
        <v>471</v>
      </c>
      <c r="E432" t="s">
        <v>748</v>
      </c>
      <c r="F432" s="472"/>
      <c r="G432" s="11" t="s">
        <v>1224</v>
      </c>
      <c r="H432" s="11"/>
      <c r="I432" t="s">
        <v>109</v>
      </c>
      <c r="J432" s="461">
        <v>3750</v>
      </c>
      <c r="K432" s="288" t="s">
        <v>838</v>
      </c>
      <c r="L432" s="289"/>
      <c r="O432" t="s">
        <v>626</v>
      </c>
    </row>
    <row r="433" spans="2:15" customFormat="1" ht="16.2" x14ac:dyDescent="0.35">
      <c r="B433" s="289" t="s">
        <v>504</v>
      </c>
      <c r="C433" t="s">
        <v>603</v>
      </c>
      <c r="D433" t="s">
        <v>471</v>
      </c>
      <c r="E433" t="s">
        <v>787</v>
      </c>
      <c r="F433" s="472"/>
      <c r="G433" s="11" t="s">
        <v>1224</v>
      </c>
      <c r="H433" s="11"/>
      <c r="I433" t="s">
        <v>109</v>
      </c>
      <c r="J433" s="461">
        <v>797.59190158206468</v>
      </c>
      <c r="K433" s="288" t="s">
        <v>838</v>
      </c>
      <c r="L433" s="289"/>
      <c r="O433" t="s">
        <v>626</v>
      </c>
    </row>
    <row r="434" spans="2:15" customFormat="1" ht="16.2" x14ac:dyDescent="0.35">
      <c r="B434" s="289" t="s">
        <v>504</v>
      </c>
      <c r="C434" t="s">
        <v>603</v>
      </c>
      <c r="D434" t="s">
        <v>471</v>
      </c>
      <c r="E434" t="s">
        <v>792</v>
      </c>
      <c r="F434" s="472"/>
      <c r="G434" s="11" t="s">
        <v>1224</v>
      </c>
      <c r="H434" s="11"/>
      <c r="I434" t="s">
        <v>109</v>
      </c>
      <c r="J434" s="461">
        <v>1527725.25999999</v>
      </c>
      <c r="K434" s="288" t="s">
        <v>838</v>
      </c>
      <c r="L434" s="289"/>
      <c r="O434" t="s">
        <v>626</v>
      </c>
    </row>
    <row r="435" spans="2:15" customFormat="1" ht="16.2" x14ac:dyDescent="0.35">
      <c r="B435" s="289" t="s">
        <v>504</v>
      </c>
      <c r="C435" t="s">
        <v>603</v>
      </c>
      <c r="D435" t="s">
        <v>479</v>
      </c>
      <c r="E435" t="s">
        <v>760</v>
      </c>
      <c r="F435" s="472"/>
      <c r="G435" s="11" t="s">
        <v>1224</v>
      </c>
      <c r="H435" s="11"/>
      <c r="I435" t="s">
        <v>109</v>
      </c>
      <c r="J435" s="461">
        <v>17920</v>
      </c>
      <c r="K435" s="288" t="s">
        <v>838</v>
      </c>
      <c r="L435" s="289"/>
      <c r="O435" t="s">
        <v>626</v>
      </c>
    </row>
    <row r="436" spans="2:15" customFormat="1" ht="16.2" x14ac:dyDescent="0.35">
      <c r="B436" s="289" t="s">
        <v>504</v>
      </c>
      <c r="C436" t="s">
        <v>603</v>
      </c>
      <c r="D436" t="s">
        <v>479</v>
      </c>
      <c r="E436" t="s">
        <v>779</v>
      </c>
      <c r="F436" s="472"/>
      <c r="G436" s="11" t="s">
        <v>1224</v>
      </c>
      <c r="H436" s="11"/>
      <c r="I436" t="s">
        <v>109</v>
      </c>
      <c r="J436" s="461">
        <v>1.7789492266205662</v>
      </c>
      <c r="K436" s="288" t="s">
        <v>838</v>
      </c>
      <c r="L436" s="289"/>
      <c r="O436" t="s">
        <v>626</v>
      </c>
    </row>
    <row r="437" spans="2:15" customFormat="1" ht="16.2" x14ac:dyDescent="0.35">
      <c r="B437" s="289" t="s">
        <v>504</v>
      </c>
      <c r="C437" t="s">
        <v>603</v>
      </c>
      <c r="D437" t="s">
        <v>479</v>
      </c>
      <c r="E437" t="s">
        <v>781</v>
      </c>
      <c r="F437" s="472"/>
      <c r="G437" s="11" t="s">
        <v>1224</v>
      </c>
      <c r="H437" s="11"/>
      <c r="I437" t="s">
        <v>109</v>
      </c>
      <c r="J437" s="461">
        <v>0.42610437122212824</v>
      </c>
      <c r="K437" s="288" t="s">
        <v>838</v>
      </c>
      <c r="L437" s="289"/>
      <c r="O437" t="s">
        <v>626</v>
      </c>
    </row>
    <row r="438" spans="2:15" customFormat="1" ht="16.2" x14ac:dyDescent="0.35">
      <c r="B438" s="289" t="s">
        <v>504</v>
      </c>
      <c r="C438" t="s">
        <v>603</v>
      </c>
      <c r="D438" t="s">
        <v>479</v>
      </c>
      <c r="E438" t="s">
        <v>791</v>
      </c>
      <c r="F438" s="472"/>
      <c r="G438" s="11" t="s">
        <v>1224</v>
      </c>
      <c r="H438" s="11"/>
      <c r="I438" t="s">
        <v>109</v>
      </c>
      <c r="J438" s="461">
        <v>725599.09</v>
      </c>
      <c r="K438" s="288" t="s">
        <v>838</v>
      </c>
      <c r="L438" s="289"/>
      <c r="O438" t="s">
        <v>626</v>
      </c>
    </row>
    <row r="439" spans="2:15" customFormat="1" ht="16.2" x14ac:dyDescent="0.35">
      <c r="B439" s="289" t="s">
        <v>504</v>
      </c>
      <c r="C439" t="s">
        <v>603</v>
      </c>
      <c r="D439" t="s">
        <v>479</v>
      </c>
      <c r="E439" t="s">
        <v>796</v>
      </c>
      <c r="F439" s="472"/>
      <c r="G439" s="11" t="s">
        <v>1224</v>
      </c>
      <c r="H439" s="11"/>
      <c r="I439" t="s">
        <v>109</v>
      </c>
      <c r="J439" s="461">
        <v>2625</v>
      </c>
      <c r="K439" s="288" t="s">
        <v>838</v>
      </c>
      <c r="L439" s="289"/>
      <c r="O439" t="s">
        <v>626</v>
      </c>
    </row>
    <row r="440" spans="2:15" customFormat="1" ht="16.2" x14ac:dyDescent="0.35">
      <c r="B440" s="289" t="s">
        <v>504</v>
      </c>
      <c r="C440" t="s">
        <v>603</v>
      </c>
      <c r="D440" t="s">
        <v>479</v>
      </c>
      <c r="E440" t="s">
        <v>798</v>
      </c>
      <c r="F440" s="472"/>
      <c r="G440" s="11" t="s">
        <v>1224</v>
      </c>
      <c r="H440" s="11"/>
      <c r="I440" t="s">
        <v>109</v>
      </c>
      <c r="J440" s="461">
        <v>32800</v>
      </c>
      <c r="K440" s="288" t="s">
        <v>838</v>
      </c>
      <c r="L440" s="289"/>
      <c r="O440" t="s">
        <v>626</v>
      </c>
    </row>
    <row r="441" spans="2:15" customFormat="1" ht="16.2" x14ac:dyDescent="0.35">
      <c r="B441" s="289" t="s">
        <v>504</v>
      </c>
      <c r="C441" t="s">
        <v>603</v>
      </c>
      <c r="D441" t="s">
        <v>479</v>
      </c>
      <c r="E441" t="s">
        <v>802</v>
      </c>
      <c r="F441" s="472"/>
      <c r="G441" s="11" t="s">
        <v>1224</v>
      </c>
      <c r="H441" s="11"/>
      <c r="I441" t="s">
        <v>109</v>
      </c>
      <c r="J441" s="461">
        <v>120765</v>
      </c>
      <c r="K441" s="288" t="s">
        <v>838</v>
      </c>
      <c r="L441" s="289"/>
      <c r="O441" t="s">
        <v>626</v>
      </c>
    </row>
    <row r="442" spans="2:15" customFormat="1" ht="16.2" x14ac:dyDescent="0.35">
      <c r="B442" s="289" t="s">
        <v>504</v>
      </c>
      <c r="C442" t="s">
        <v>603</v>
      </c>
      <c r="D442" t="s">
        <v>482</v>
      </c>
      <c r="E442" t="s">
        <v>766</v>
      </c>
      <c r="F442" s="472"/>
      <c r="G442" s="11" t="s">
        <v>1224</v>
      </c>
      <c r="H442" s="11"/>
      <c r="I442" t="s">
        <v>109</v>
      </c>
      <c r="J442" s="461">
        <v>673607.53839504742</v>
      </c>
      <c r="K442" s="288" t="s">
        <v>838</v>
      </c>
      <c r="L442" s="289"/>
      <c r="O442" t="s">
        <v>626</v>
      </c>
    </row>
    <row r="443" spans="2:15" customFormat="1" ht="16.2" x14ac:dyDescent="0.35">
      <c r="B443" s="289" t="s">
        <v>504</v>
      </c>
      <c r="C443" t="s">
        <v>603</v>
      </c>
      <c r="D443" t="s">
        <v>482</v>
      </c>
      <c r="E443" t="s">
        <v>768</v>
      </c>
      <c r="F443" s="472"/>
      <c r="G443" s="11" t="s">
        <v>1224</v>
      </c>
      <c r="H443" s="11"/>
      <c r="I443" t="s">
        <v>109</v>
      </c>
      <c r="J443" s="461">
        <v>1757333.2635333792</v>
      </c>
      <c r="K443" s="288" t="s">
        <v>838</v>
      </c>
      <c r="L443" s="289"/>
      <c r="O443" t="s">
        <v>626</v>
      </c>
    </row>
    <row r="444" spans="2:15" customFormat="1" ht="16.2" x14ac:dyDescent="0.35">
      <c r="B444" s="289" t="s">
        <v>504</v>
      </c>
      <c r="C444" t="s">
        <v>603</v>
      </c>
      <c r="D444" t="s">
        <v>473</v>
      </c>
      <c r="E444" t="s">
        <v>726</v>
      </c>
      <c r="F444" s="472"/>
      <c r="G444" s="11" t="s">
        <v>1224</v>
      </c>
      <c r="H444" s="11"/>
      <c r="I444" t="s">
        <v>109</v>
      </c>
      <c r="J444" s="461">
        <v>1118.2920519360357</v>
      </c>
      <c r="K444" s="288" t="s">
        <v>838</v>
      </c>
      <c r="L444" s="289"/>
      <c r="O444" t="s">
        <v>626</v>
      </c>
    </row>
    <row r="445" spans="2:15" customFormat="1" ht="16.2" x14ac:dyDescent="0.35">
      <c r="B445" s="289" t="s">
        <v>504</v>
      </c>
      <c r="C445" t="s">
        <v>603</v>
      </c>
      <c r="D445" t="s">
        <v>473</v>
      </c>
      <c r="E445" t="s">
        <v>743</v>
      </c>
      <c r="F445" s="472"/>
      <c r="G445" s="11" t="s">
        <v>1224</v>
      </c>
      <c r="H445" s="11"/>
      <c r="I445" t="s">
        <v>109</v>
      </c>
      <c r="J445" s="461">
        <v>17084.242051631674</v>
      </c>
      <c r="K445" s="288" t="s">
        <v>838</v>
      </c>
      <c r="L445" s="289"/>
      <c r="O445" t="s">
        <v>626</v>
      </c>
    </row>
    <row r="446" spans="2:15" customFormat="1" ht="16.2" x14ac:dyDescent="0.35">
      <c r="B446" s="289" t="s">
        <v>504</v>
      </c>
      <c r="C446" t="s">
        <v>593</v>
      </c>
      <c r="D446" t="s">
        <v>1220</v>
      </c>
      <c r="E446" t="s">
        <v>794</v>
      </c>
      <c r="F446" s="472"/>
      <c r="G446" s="11" t="s">
        <v>1224</v>
      </c>
      <c r="H446" s="11"/>
      <c r="I446" t="s">
        <v>109</v>
      </c>
      <c r="J446" s="461">
        <v>798.16</v>
      </c>
      <c r="K446" s="288" t="s">
        <v>838</v>
      </c>
      <c r="L446" s="289"/>
      <c r="O446" t="s">
        <v>626</v>
      </c>
    </row>
    <row r="447" spans="2:15" customFormat="1" ht="16.2" x14ac:dyDescent="0.35">
      <c r="B447" s="289" t="s">
        <v>504</v>
      </c>
      <c r="C447" t="s">
        <v>593</v>
      </c>
      <c r="D447" t="s">
        <v>481</v>
      </c>
      <c r="E447" t="s">
        <v>770</v>
      </c>
      <c r="F447" s="472"/>
      <c r="G447" s="11" t="s">
        <v>1224</v>
      </c>
      <c r="H447" s="11"/>
      <c r="I447" t="s">
        <v>109</v>
      </c>
      <c r="J447" s="461">
        <v>5756.72</v>
      </c>
      <c r="K447" s="288" t="s">
        <v>838</v>
      </c>
      <c r="L447" s="289"/>
      <c r="O447" t="s">
        <v>626</v>
      </c>
    </row>
    <row r="448" spans="2:15" customFormat="1" ht="16.2" x14ac:dyDescent="0.35">
      <c r="B448" s="289" t="s">
        <v>504</v>
      </c>
      <c r="C448" t="s">
        <v>593</v>
      </c>
      <c r="D448" t="s">
        <v>481</v>
      </c>
      <c r="E448" t="s">
        <v>774</v>
      </c>
      <c r="F448" s="472"/>
      <c r="G448" s="11" t="s">
        <v>1224</v>
      </c>
      <c r="H448" s="11"/>
      <c r="I448" t="s">
        <v>109</v>
      </c>
      <c r="J448" s="461">
        <v>1500</v>
      </c>
      <c r="K448" s="288" t="s">
        <v>838</v>
      </c>
      <c r="L448" s="289"/>
      <c r="O448" t="s">
        <v>626</v>
      </c>
    </row>
    <row r="449" spans="2:15" customFormat="1" ht="16.2" x14ac:dyDescent="0.35">
      <c r="B449" s="289" t="s">
        <v>504</v>
      </c>
      <c r="C449" t="s">
        <v>593</v>
      </c>
      <c r="D449" t="s">
        <v>485</v>
      </c>
      <c r="E449" t="s">
        <v>800</v>
      </c>
      <c r="F449" s="472"/>
      <c r="G449" s="11" t="s">
        <v>1224</v>
      </c>
      <c r="H449" s="11"/>
      <c r="I449" t="s">
        <v>109</v>
      </c>
      <c r="J449" s="461">
        <v>82650</v>
      </c>
      <c r="K449" s="288" t="s">
        <v>838</v>
      </c>
      <c r="L449" s="289"/>
      <c r="O449" t="s">
        <v>626</v>
      </c>
    </row>
    <row r="450" spans="2:15" customFormat="1" ht="16.2" x14ac:dyDescent="0.35">
      <c r="B450" s="289" t="s">
        <v>504</v>
      </c>
      <c r="C450" t="s">
        <v>593</v>
      </c>
      <c r="D450" t="s">
        <v>471</v>
      </c>
      <c r="E450" t="s">
        <v>771</v>
      </c>
      <c r="F450" s="472"/>
      <c r="G450" s="11" t="s">
        <v>1224</v>
      </c>
      <c r="H450" s="11"/>
      <c r="I450" t="s">
        <v>109</v>
      </c>
      <c r="J450" s="461">
        <v>2944.76</v>
      </c>
      <c r="K450" s="288" t="s">
        <v>838</v>
      </c>
      <c r="L450" s="289"/>
      <c r="O450" t="s">
        <v>626</v>
      </c>
    </row>
    <row r="451" spans="2:15" customFormat="1" ht="16.2" x14ac:dyDescent="0.35">
      <c r="B451" s="289" t="s">
        <v>504</v>
      </c>
      <c r="C451" t="s">
        <v>593</v>
      </c>
      <c r="D451" t="s">
        <v>471</v>
      </c>
      <c r="E451" t="s">
        <v>747</v>
      </c>
      <c r="F451" s="472"/>
      <c r="G451" s="11" t="s">
        <v>1224</v>
      </c>
      <c r="H451" s="11"/>
      <c r="I451" t="s">
        <v>109</v>
      </c>
      <c r="J451" s="461">
        <v>2811.84</v>
      </c>
      <c r="K451" s="288" t="s">
        <v>838</v>
      </c>
      <c r="L451" s="289"/>
      <c r="O451" t="s">
        <v>626</v>
      </c>
    </row>
    <row r="452" spans="2:15" customFormat="1" ht="16.2" x14ac:dyDescent="0.35">
      <c r="B452" s="289" t="s">
        <v>504</v>
      </c>
      <c r="C452" t="s">
        <v>593</v>
      </c>
      <c r="D452" t="s">
        <v>471</v>
      </c>
      <c r="E452" t="s">
        <v>748</v>
      </c>
      <c r="F452" s="472"/>
      <c r="G452" s="11" t="s">
        <v>1224</v>
      </c>
      <c r="H452" s="11"/>
      <c r="I452" t="s">
        <v>109</v>
      </c>
      <c r="J452" s="461">
        <v>2811.84</v>
      </c>
      <c r="K452" s="288" t="s">
        <v>838</v>
      </c>
      <c r="L452" s="289"/>
      <c r="O452" t="s">
        <v>626</v>
      </c>
    </row>
    <row r="453" spans="2:15" customFormat="1" ht="16.2" x14ac:dyDescent="0.35">
      <c r="B453" s="289" t="s">
        <v>504</v>
      </c>
      <c r="C453" t="s">
        <v>593</v>
      </c>
      <c r="D453" t="s">
        <v>471</v>
      </c>
      <c r="E453" t="s">
        <v>789</v>
      </c>
      <c r="F453" s="472"/>
      <c r="G453" s="11" t="s">
        <v>1224</v>
      </c>
      <c r="H453" s="11"/>
      <c r="I453" t="s">
        <v>109</v>
      </c>
      <c r="J453" s="461">
        <v>103500</v>
      </c>
      <c r="K453" s="288" t="s">
        <v>838</v>
      </c>
      <c r="L453" s="289"/>
      <c r="O453" t="s">
        <v>626</v>
      </c>
    </row>
    <row r="454" spans="2:15" customFormat="1" ht="16.2" x14ac:dyDescent="0.35">
      <c r="B454" s="289" t="s">
        <v>504</v>
      </c>
      <c r="C454" t="s">
        <v>593</v>
      </c>
      <c r="D454" t="s">
        <v>471</v>
      </c>
      <c r="E454" t="s">
        <v>792</v>
      </c>
      <c r="F454" s="472"/>
      <c r="G454" s="11" t="s">
        <v>1224</v>
      </c>
      <c r="H454" s="11"/>
      <c r="I454" t="s">
        <v>109</v>
      </c>
      <c r="J454" s="461">
        <v>3669434.62</v>
      </c>
      <c r="K454" s="288" t="s">
        <v>838</v>
      </c>
      <c r="L454" s="289"/>
      <c r="O454" t="s">
        <v>626</v>
      </c>
    </row>
    <row r="455" spans="2:15" customFormat="1" ht="16.2" x14ac:dyDescent="0.35">
      <c r="B455" s="289" t="s">
        <v>504</v>
      </c>
      <c r="C455" t="s">
        <v>593</v>
      </c>
      <c r="D455" t="s">
        <v>479</v>
      </c>
      <c r="E455" t="s">
        <v>760</v>
      </c>
      <c r="F455" s="472"/>
      <c r="G455" s="11" t="s">
        <v>1224</v>
      </c>
      <c r="H455" s="11"/>
      <c r="I455" t="s">
        <v>109</v>
      </c>
      <c r="J455" s="461">
        <v>26720</v>
      </c>
      <c r="K455" s="288" t="s">
        <v>838</v>
      </c>
      <c r="L455" s="289"/>
    </row>
    <row r="456" spans="2:15" customFormat="1" ht="16.2" x14ac:dyDescent="0.35">
      <c r="B456" s="289" t="s">
        <v>504</v>
      </c>
      <c r="C456" t="s">
        <v>593</v>
      </c>
      <c r="D456" t="s">
        <v>479</v>
      </c>
      <c r="E456" t="s">
        <v>781</v>
      </c>
      <c r="F456" s="472"/>
      <c r="G456" s="11" t="s">
        <v>1224</v>
      </c>
      <c r="H456" s="11"/>
      <c r="I456" t="s">
        <v>109</v>
      </c>
      <c r="J456" s="461">
        <v>8.7625320339179087</v>
      </c>
      <c r="K456" s="288" t="s">
        <v>838</v>
      </c>
      <c r="L456" s="289"/>
    </row>
    <row r="457" spans="2:15" customFormat="1" ht="16.2" x14ac:dyDescent="0.35">
      <c r="B457" s="289" t="s">
        <v>504</v>
      </c>
      <c r="C457" t="s">
        <v>593</v>
      </c>
      <c r="D457" t="s">
        <v>479</v>
      </c>
      <c r="E457" t="s">
        <v>791</v>
      </c>
      <c r="F457" s="472"/>
      <c r="G457" s="11" t="s">
        <v>1224</v>
      </c>
      <c r="H457" s="11"/>
      <c r="I457" t="s">
        <v>109</v>
      </c>
      <c r="J457" s="461">
        <v>1391353.14</v>
      </c>
      <c r="K457" s="288" t="s">
        <v>838</v>
      </c>
      <c r="L457" s="289"/>
      <c r="O457" t="s">
        <v>626</v>
      </c>
    </row>
    <row r="458" spans="2:15" customFormat="1" ht="16.2" x14ac:dyDescent="0.35">
      <c r="B458" s="289" t="s">
        <v>504</v>
      </c>
      <c r="C458" t="s">
        <v>593</v>
      </c>
      <c r="D458" t="s">
        <v>479</v>
      </c>
      <c r="E458" t="s">
        <v>796</v>
      </c>
      <c r="F458" s="472"/>
      <c r="G458" s="11" t="s">
        <v>1224</v>
      </c>
      <c r="H458" s="11"/>
      <c r="I458" t="s">
        <v>109</v>
      </c>
      <c r="J458" s="461">
        <v>7800</v>
      </c>
      <c r="K458" s="288" t="s">
        <v>838</v>
      </c>
      <c r="L458" s="289"/>
      <c r="O458" t="s">
        <v>626</v>
      </c>
    </row>
    <row r="459" spans="2:15" customFormat="1" ht="16.2" x14ac:dyDescent="0.35">
      <c r="B459" s="289" t="s">
        <v>504</v>
      </c>
      <c r="C459" t="s">
        <v>593</v>
      </c>
      <c r="D459" t="s">
        <v>479</v>
      </c>
      <c r="E459" t="s">
        <v>798</v>
      </c>
      <c r="F459" s="472"/>
      <c r="G459" s="11" t="s">
        <v>1224</v>
      </c>
      <c r="H459" s="11"/>
      <c r="I459" t="s">
        <v>109</v>
      </c>
      <c r="J459" s="461">
        <v>731500</v>
      </c>
      <c r="K459" s="288" t="s">
        <v>838</v>
      </c>
      <c r="L459" s="289"/>
      <c r="O459" t="s">
        <v>844</v>
      </c>
    </row>
    <row r="460" spans="2:15" customFormat="1" ht="16.2" x14ac:dyDescent="0.35">
      <c r="B460" s="289" t="s">
        <v>504</v>
      </c>
      <c r="C460" t="s">
        <v>593</v>
      </c>
      <c r="D460" t="s">
        <v>479</v>
      </c>
      <c r="E460" t="s">
        <v>802</v>
      </c>
      <c r="F460" s="472"/>
      <c r="G460" s="11" t="s">
        <v>1224</v>
      </c>
      <c r="H460" s="11"/>
      <c r="I460" t="s">
        <v>109</v>
      </c>
      <c r="J460" s="461">
        <v>836607.21</v>
      </c>
      <c r="K460" s="288" t="s">
        <v>838</v>
      </c>
      <c r="L460" s="289"/>
      <c r="O460" t="s">
        <v>844</v>
      </c>
    </row>
    <row r="461" spans="2:15" customFormat="1" ht="16.2" x14ac:dyDescent="0.35">
      <c r="B461" s="289" t="s">
        <v>504</v>
      </c>
      <c r="C461" t="s">
        <v>593</v>
      </c>
      <c r="D461" t="s">
        <v>482</v>
      </c>
      <c r="E461" t="s">
        <v>766</v>
      </c>
      <c r="F461" s="472"/>
      <c r="G461" s="11" t="s">
        <v>1224</v>
      </c>
      <c r="H461" s="11"/>
      <c r="I461" t="s">
        <v>109</v>
      </c>
      <c r="J461" s="461">
        <v>1212422.1982115791</v>
      </c>
      <c r="K461" s="288" t="s">
        <v>838</v>
      </c>
      <c r="L461" s="289"/>
      <c r="O461" t="s">
        <v>844</v>
      </c>
    </row>
    <row r="462" spans="2:15" customFormat="1" ht="16.2" x14ac:dyDescent="0.35">
      <c r="B462" s="289" t="s">
        <v>504</v>
      </c>
      <c r="C462" t="s">
        <v>593</v>
      </c>
      <c r="D462" t="s">
        <v>482</v>
      </c>
      <c r="E462" t="s">
        <v>768</v>
      </c>
      <c r="F462" s="472"/>
      <c r="G462" s="11" t="s">
        <v>1224</v>
      </c>
      <c r="H462" s="11"/>
      <c r="I462" t="s">
        <v>109</v>
      </c>
      <c r="J462" s="461">
        <v>8034521.2266936125</v>
      </c>
      <c r="K462" s="288" t="s">
        <v>838</v>
      </c>
      <c r="L462" s="289"/>
      <c r="O462" t="s">
        <v>844</v>
      </c>
    </row>
    <row r="463" spans="2:15" customFormat="1" ht="16.2" x14ac:dyDescent="0.35">
      <c r="B463" s="289" t="s">
        <v>504</v>
      </c>
      <c r="C463" t="s">
        <v>593</v>
      </c>
      <c r="D463" t="s">
        <v>473</v>
      </c>
      <c r="E463" t="s">
        <v>723</v>
      </c>
      <c r="F463" s="472"/>
      <c r="G463" s="11" t="s">
        <v>1224</v>
      </c>
      <c r="H463" s="11"/>
      <c r="I463" t="s">
        <v>109</v>
      </c>
      <c r="J463" s="461">
        <v>98018.456406479221</v>
      </c>
      <c r="K463" s="288" t="s">
        <v>838</v>
      </c>
      <c r="L463" s="289"/>
      <c r="O463" t="s">
        <v>844</v>
      </c>
    </row>
    <row r="464" spans="2:15" customFormat="1" ht="16.2" x14ac:dyDescent="0.35">
      <c r="B464" s="289" t="s">
        <v>504</v>
      </c>
      <c r="C464" t="s">
        <v>593</v>
      </c>
      <c r="D464" t="s">
        <v>473</v>
      </c>
      <c r="E464" t="s">
        <v>726</v>
      </c>
      <c r="F464" s="472"/>
      <c r="G464" s="11" t="s">
        <v>1224</v>
      </c>
      <c r="H464" s="11"/>
      <c r="I464" t="s">
        <v>109</v>
      </c>
      <c r="J464" s="461">
        <v>35031.567029261198</v>
      </c>
      <c r="K464" s="288" t="s">
        <v>838</v>
      </c>
      <c r="L464" s="289"/>
      <c r="O464" t="s">
        <v>844</v>
      </c>
    </row>
    <row r="465" spans="2:15" customFormat="1" ht="16.2" x14ac:dyDescent="0.35">
      <c r="B465" s="289" t="s">
        <v>504</v>
      </c>
      <c r="C465" t="s">
        <v>593</v>
      </c>
      <c r="D465" t="s">
        <v>473</v>
      </c>
      <c r="E465" t="s">
        <v>742</v>
      </c>
      <c r="F465" s="472"/>
      <c r="G465" s="11" t="s">
        <v>1224</v>
      </c>
      <c r="H465" s="11"/>
      <c r="I465" t="s">
        <v>109</v>
      </c>
      <c r="J465" s="461">
        <v>3292370.6145946835</v>
      </c>
      <c r="K465" s="288" t="s">
        <v>838</v>
      </c>
      <c r="L465" s="289"/>
      <c r="O465" t="s">
        <v>844</v>
      </c>
    </row>
    <row r="466" spans="2:15" customFormat="1" ht="16.2" x14ac:dyDescent="0.35">
      <c r="B466" s="289" t="s">
        <v>504</v>
      </c>
      <c r="C466" t="s">
        <v>593</v>
      </c>
      <c r="D466" t="s">
        <v>473</v>
      </c>
      <c r="E466" t="s">
        <v>743</v>
      </c>
      <c r="F466" s="472"/>
      <c r="G466" s="11" t="s">
        <v>1224</v>
      </c>
      <c r="H466" s="11"/>
      <c r="I466" t="s">
        <v>109</v>
      </c>
      <c r="J466" s="461">
        <v>317951.28470467922</v>
      </c>
      <c r="K466" s="288" t="s">
        <v>838</v>
      </c>
      <c r="L466" s="289"/>
      <c r="O466" t="s">
        <v>844</v>
      </c>
    </row>
    <row r="467" spans="2:15" customFormat="1" ht="16.2" x14ac:dyDescent="0.35">
      <c r="B467" s="289" t="s">
        <v>504</v>
      </c>
      <c r="C467" t="s">
        <v>608</v>
      </c>
      <c r="D467" t="s">
        <v>1220</v>
      </c>
      <c r="E467" t="s">
        <v>794</v>
      </c>
      <c r="F467" s="472"/>
      <c r="G467" s="11" t="s">
        <v>1224</v>
      </c>
      <c r="H467" s="11"/>
      <c r="I467" t="s">
        <v>109</v>
      </c>
      <c r="J467" s="461">
        <v>294290.67317999998</v>
      </c>
      <c r="K467" s="288" t="s">
        <v>838</v>
      </c>
      <c r="L467" s="289"/>
      <c r="O467" t="s">
        <v>844</v>
      </c>
    </row>
    <row r="468" spans="2:15" customFormat="1" ht="16.2" x14ac:dyDescent="0.35">
      <c r="B468" s="289" t="s">
        <v>504</v>
      </c>
      <c r="C468" t="s">
        <v>608</v>
      </c>
      <c r="D468" t="s">
        <v>481</v>
      </c>
      <c r="E468" t="s">
        <v>770</v>
      </c>
      <c r="F468" s="472"/>
      <c r="G468" s="11" t="s">
        <v>1224</v>
      </c>
      <c r="H468" s="11"/>
      <c r="I468" t="s">
        <v>109</v>
      </c>
      <c r="J468" s="461">
        <v>884</v>
      </c>
      <c r="K468" s="288" t="s">
        <v>838</v>
      </c>
      <c r="L468" s="289"/>
      <c r="O468" t="s">
        <v>844</v>
      </c>
    </row>
    <row r="469" spans="2:15" customFormat="1" ht="16.2" x14ac:dyDescent="0.35">
      <c r="B469" s="289" t="s">
        <v>504</v>
      </c>
      <c r="C469" t="s">
        <v>608</v>
      </c>
      <c r="D469" t="s">
        <v>481</v>
      </c>
      <c r="E469" t="s">
        <v>774</v>
      </c>
      <c r="F469" s="472"/>
      <c r="G469" s="11" t="s">
        <v>1224</v>
      </c>
      <c r="H469" s="11"/>
      <c r="I469" t="s">
        <v>109</v>
      </c>
      <c r="J469" s="461">
        <v>300</v>
      </c>
      <c r="K469" s="288" t="s">
        <v>838</v>
      </c>
      <c r="L469" s="289"/>
      <c r="O469" t="s">
        <v>839</v>
      </c>
    </row>
    <row r="470" spans="2:15" customFormat="1" ht="16.2" x14ac:dyDescent="0.35">
      <c r="B470" s="289" t="s">
        <v>504</v>
      </c>
      <c r="C470" t="s">
        <v>608</v>
      </c>
      <c r="D470" t="s">
        <v>485</v>
      </c>
      <c r="E470" t="s">
        <v>800</v>
      </c>
      <c r="F470" s="472"/>
      <c r="G470" s="11" t="s">
        <v>1224</v>
      </c>
      <c r="H470" s="11"/>
      <c r="I470" t="s">
        <v>109</v>
      </c>
      <c r="J470" s="461">
        <v>161637</v>
      </c>
      <c r="K470" s="288" t="s">
        <v>838</v>
      </c>
      <c r="L470" s="289"/>
      <c r="O470" t="s">
        <v>839</v>
      </c>
    </row>
    <row r="471" spans="2:15" customFormat="1" ht="16.2" x14ac:dyDescent="0.35">
      <c r="B471" s="289" t="s">
        <v>504</v>
      </c>
      <c r="C471" t="s">
        <v>608</v>
      </c>
      <c r="D471" t="s">
        <v>471</v>
      </c>
      <c r="E471" t="s">
        <v>771</v>
      </c>
      <c r="F471" s="472"/>
      <c r="G471" s="11" t="s">
        <v>1224</v>
      </c>
      <c r="H471" s="11"/>
      <c r="I471" t="s">
        <v>109</v>
      </c>
      <c r="J471" s="461">
        <v>6612</v>
      </c>
      <c r="K471" s="288" t="s">
        <v>838</v>
      </c>
      <c r="L471" s="289"/>
      <c r="O471" t="s">
        <v>839</v>
      </c>
    </row>
    <row r="472" spans="2:15" customFormat="1" ht="16.2" x14ac:dyDescent="0.35">
      <c r="B472" s="289" t="s">
        <v>504</v>
      </c>
      <c r="C472" t="s">
        <v>608</v>
      </c>
      <c r="D472" t="s">
        <v>471</v>
      </c>
      <c r="E472" t="s">
        <v>792</v>
      </c>
      <c r="F472" s="472"/>
      <c r="G472" s="11" t="s">
        <v>1224</v>
      </c>
      <c r="H472" s="11"/>
      <c r="I472" t="s">
        <v>109</v>
      </c>
      <c r="J472" s="461">
        <v>3842906.74</v>
      </c>
      <c r="K472" s="288" t="s">
        <v>838</v>
      </c>
      <c r="L472" s="289"/>
      <c r="O472" t="s">
        <v>839</v>
      </c>
    </row>
    <row r="473" spans="2:15" customFormat="1" ht="16.2" x14ac:dyDescent="0.35">
      <c r="B473" s="289" t="s">
        <v>504</v>
      </c>
      <c r="C473" t="s">
        <v>608</v>
      </c>
      <c r="D473" t="s">
        <v>479</v>
      </c>
      <c r="E473" t="s">
        <v>760</v>
      </c>
      <c r="F473" s="472"/>
      <c r="G473" s="11" t="s">
        <v>1224</v>
      </c>
      <c r="H473" s="11"/>
      <c r="I473" t="s">
        <v>109</v>
      </c>
      <c r="J473" s="461">
        <v>54000</v>
      </c>
      <c r="K473" s="288" t="s">
        <v>838</v>
      </c>
      <c r="L473" s="289"/>
      <c r="O473" t="s">
        <v>839</v>
      </c>
    </row>
    <row r="474" spans="2:15" customFormat="1" ht="16.2" x14ac:dyDescent="0.35">
      <c r="B474" s="289" t="s">
        <v>504</v>
      </c>
      <c r="C474" t="s">
        <v>608</v>
      </c>
      <c r="D474" t="s">
        <v>479</v>
      </c>
      <c r="E474" t="s">
        <v>781</v>
      </c>
      <c r="F474" s="472"/>
      <c r="G474" s="11" t="s">
        <v>1224</v>
      </c>
      <c r="H474" s="11"/>
      <c r="I474" t="s">
        <v>109</v>
      </c>
      <c r="J474" s="461">
        <v>0.31653467576500954</v>
      </c>
      <c r="K474" s="288" t="s">
        <v>838</v>
      </c>
      <c r="L474" s="289"/>
      <c r="O474" t="s">
        <v>839</v>
      </c>
    </row>
    <row r="475" spans="2:15" customFormat="1" ht="16.2" x14ac:dyDescent="0.35">
      <c r="B475" s="289" t="s">
        <v>504</v>
      </c>
      <c r="C475" t="s">
        <v>608</v>
      </c>
      <c r="D475" t="s">
        <v>479</v>
      </c>
      <c r="E475" t="s">
        <v>791</v>
      </c>
      <c r="F475" s="472"/>
      <c r="G475" s="11" t="s">
        <v>1224</v>
      </c>
      <c r="H475" s="11"/>
      <c r="I475" t="s">
        <v>109</v>
      </c>
      <c r="J475" s="461">
        <v>2320354.36</v>
      </c>
      <c r="K475" s="288" t="s">
        <v>838</v>
      </c>
      <c r="L475" s="289"/>
      <c r="O475" t="s">
        <v>839</v>
      </c>
    </row>
    <row r="476" spans="2:15" customFormat="1" ht="16.2" x14ac:dyDescent="0.35">
      <c r="B476" s="289" t="s">
        <v>504</v>
      </c>
      <c r="C476" t="s">
        <v>608</v>
      </c>
      <c r="D476" t="s">
        <v>479</v>
      </c>
      <c r="E476" t="s">
        <v>796</v>
      </c>
      <c r="F476" s="472"/>
      <c r="G476" s="11" t="s">
        <v>1224</v>
      </c>
      <c r="H476" s="11"/>
      <c r="I476" t="s">
        <v>109</v>
      </c>
      <c r="J476" s="461">
        <v>75</v>
      </c>
      <c r="K476" s="288" t="s">
        <v>838</v>
      </c>
      <c r="L476" s="289"/>
      <c r="O476" t="s">
        <v>839</v>
      </c>
    </row>
    <row r="477" spans="2:15" customFormat="1" ht="16.2" x14ac:dyDescent="0.35">
      <c r="B477" s="289" t="s">
        <v>504</v>
      </c>
      <c r="C477" t="s">
        <v>608</v>
      </c>
      <c r="D477" t="s">
        <v>479</v>
      </c>
      <c r="E477" t="s">
        <v>798</v>
      </c>
      <c r="F477" s="472"/>
      <c r="G477" s="11" t="s">
        <v>1224</v>
      </c>
      <c r="H477" s="11"/>
      <c r="I477" t="s">
        <v>109</v>
      </c>
      <c r="J477" s="461">
        <v>161700</v>
      </c>
      <c r="K477" s="288" t="s">
        <v>838</v>
      </c>
      <c r="L477" s="289"/>
      <c r="O477" t="s">
        <v>839</v>
      </c>
    </row>
    <row r="478" spans="2:15" customFormat="1" ht="16.2" x14ac:dyDescent="0.35">
      <c r="B478" s="289" t="s">
        <v>504</v>
      </c>
      <c r="C478" t="s">
        <v>608</v>
      </c>
      <c r="D478" t="s">
        <v>479</v>
      </c>
      <c r="E478" t="s">
        <v>802</v>
      </c>
      <c r="F478" s="472"/>
      <c r="G478" s="11" t="s">
        <v>1224</v>
      </c>
      <c r="H478" s="11"/>
      <c r="I478" t="s">
        <v>109</v>
      </c>
      <c r="J478" s="461">
        <v>399014.8</v>
      </c>
      <c r="K478" s="288" t="s">
        <v>838</v>
      </c>
      <c r="L478" s="289"/>
      <c r="O478" t="s">
        <v>839</v>
      </c>
    </row>
    <row r="479" spans="2:15" customFormat="1" ht="16.2" x14ac:dyDescent="0.35">
      <c r="B479" s="289" t="s">
        <v>504</v>
      </c>
      <c r="C479" t="s">
        <v>608</v>
      </c>
      <c r="D479" t="s">
        <v>482</v>
      </c>
      <c r="E479" t="s">
        <v>766</v>
      </c>
      <c r="F479" s="472"/>
      <c r="G479" s="11" t="s">
        <v>1224</v>
      </c>
      <c r="H479" s="11"/>
      <c r="I479" t="s">
        <v>109</v>
      </c>
      <c r="J479" s="461">
        <v>1833544.6186061518</v>
      </c>
      <c r="K479" s="288" t="s">
        <v>838</v>
      </c>
      <c r="L479" s="289"/>
      <c r="O479" t="s">
        <v>839</v>
      </c>
    </row>
    <row r="480" spans="2:15" customFormat="1" ht="16.2" x14ac:dyDescent="0.35">
      <c r="B480" s="289" t="s">
        <v>504</v>
      </c>
      <c r="C480" t="s">
        <v>608</v>
      </c>
      <c r="D480" t="s">
        <v>482</v>
      </c>
      <c r="E480" t="s">
        <v>768</v>
      </c>
      <c r="F480" s="472"/>
      <c r="G480" s="11" t="s">
        <v>1224</v>
      </c>
      <c r="H480" s="11"/>
      <c r="I480" t="s">
        <v>109</v>
      </c>
      <c r="J480" s="461">
        <v>1856856.4162187499</v>
      </c>
      <c r="K480" s="288" t="s">
        <v>838</v>
      </c>
      <c r="L480" s="289"/>
      <c r="O480" t="s">
        <v>839</v>
      </c>
    </row>
    <row r="481" spans="2:15" customFormat="1" ht="16.2" x14ac:dyDescent="0.35">
      <c r="B481" s="289" t="s">
        <v>504</v>
      </c>
      <c r="C481" t="s">
        <v>608</v>
      </c>
      <c r="D481" t="s">
        <v>473</v>
      </c>
      <c r="E481" t="s">
        <v>723</v>
      </c>
      <c r="F481" s="472"/>
      <c r="G481" s="11" t="s">
        <v>1224</v>
      </c>
      <c r="H481" s="11"/>
      <c r="I481" t="s">
        <v>109</v>
      </c>
      <c r="J481" s="461">
        <v>174898.93164153665</v>
      </c>
      <c r="K481" s="288" t="s">
        <v>838</v>
      </c>
      <c r="L481" s="289"/>
      <c r="O481" t="s">
        <v>839</v>
      </c>
    </row>
    <row r="482" spans="2:15" customFormat="1" ht="16.2" x14ac:dyDescent="0.35">
      <c r="B482" s="289" t="s">
        <v>504</v>
      </c>
      <c r="C482" t="s">
        <v>608</v>
      </c>
      <c r="D482" t="s">
        <v>473</v>
      </c>
      <c r="E482" t="s">
        <v>742</v>
      </c>
      <c r="F482" s="472"/>
      <c r="G482" s="11" t="s">
        <v>1224</v>
      </c>
      <c r="H482" s="11"/>
      <c r="I482" t="s">
        <v>109</v>
      </c>
      <c r="J482" s="461">
        <v>695509.97602657683</v>
      </c>
      <c r="K482" s="288" t="s">
        <v>838</v>
      </c>
      <c r="L482" s="289"/>
      <c r="O482" t="s">
        <v>839</v>
      </c>
    </row>
    <row r="483" spans="2:15" customFormat="1" ht="16.2" x14ac:dyDescent="0.35">
      <c r="B483" s="289" t="s">
        <v>504</v>
      </c>
      <c r="C483" t="s">
        <v>608</v>
      </c>
      <c r="D483" t="s">
        <v>473</v>
      </c>
      <c r="E483" t="s">
        <v>743</v>
      </c>
      <c r="F483" s="472"/>
      <c r="G483" s="11" t="s">
        <v>1224</v>
      </c>
      <c r="H483" s="11"/>
      <c r="I483" t="s">
        <v>109</v>
      </c>
      <c r="J483" s="461">
        <v>87721.40315560723</v>
      </c>
      <c r="K483" s="288" t="s">
        <v>838</v>
      </c>
      <c r="L483" s="289"/>
      <c r="O483" t="s">
        <v>839</v>
      </c>
    </row>
    <row r="484" spans="2:15" customFormat="1" ht="16.2" x14ac:dyDescent="0.35">
      <c r="B484" s="289" t="s">
        <v>504</v>
      </c>
      <c r="C484" t="s">
        <v>635</v>
      </c>
      <c r="D484" t="s">
        <v>481</v>
      </c>
      <c r="E484" t="s">
        <v>770</v>
      </c>
      <c r="F484" s="472"/>
      <c r="G484" s="11" t="s">
        <v>1224</v>
      </c>
      <c r="H484" s="11"/>
      <c r="I484" t="s">
        <v>109</v>
      </c>
      <c r="J484" s="461">
        <v>29128.52</v>
      </c>
      <c r="K484" s="288" t="s">
        <v>838</v>
      </c>
      <c r="L484" s="289"/>
      <c r="O484" t="s">
        <v>839</v>
      </c>
    </row>
    <row r="485" spans="2:15" customFormat="1" ht="16.2" x14ac:dyDescent="0.35">
      <c r="B485" s="289" t="s">
        <v>504</v>
      </c>
      <c r="C485" t="s">
        <v>635</v>
      </c>
      <c r="D485" t="s">
        <v>481</v>
      </c>
      <c r="E485" t="s">
        <v>774</v>
      </c>
      <c r="F485" s="472"/>
      <c r="G485" s="11" t="s">
        <v>1224</v>
      </c>
      <c r="H485" s="11"/>
      <c r="I485" t="s">
        <v>109</v>
      </c>
      <c r="J485" s="461">
        <v>467200</v>
      </c>
      <c r="K485" s="288" t="s">
        <v>838</v>
      </c>
      <c r="L485" s="289"/>
      <c r="O485" t="s">
        <v>839</v>
      </c>
    </row>
    <row r="486" spans="2:15" customFormat="1" ht="16.2" x14ac:dyDescent="0.35">
      <c r="B486" s="289" t="s">
        <v>504</v>
      </c>
      <c r="C486" t="s">
        <v>635</v>
      </c>
      <c r="D486" t="s">
        <v>471</v>
      </c>
      <c r="E486" t="s">
        <v>771</v>
      </c>
      <c r="F486" s="472"/>
      <c r="G486" s="11" t="s">
        <v>1224</v>
      </c>
      <c r="H486" s="11"/>
      <c r="I486" t="s">
        <v>109</v>
      </c>
      <c r="J486" s="461">
        <v>10602.453920708063</v>
      </c>
      <c r="K486" s="288" t="s">
        <v>838</v>
      </c>
      <c r="L486" s="289"/>
      <c r="O486" t="s">
        <v>839</v>
      </c>
    </row>
    <row r="487" spans="2:15" customFormat="1" ht="16.2" x14ac:dyDescent="0.35">
      <c r="B487" s="289" t="s">
        <v>504</v>
      </c>
      <c r="C487" t="s">
        <v>635</v>
      </c>
      <c r="D487" t="s">
        <v>479</v>
      </c>
      <c r="E487" t="s">
        <v>779</v>
      </c>
      <c r="F487" s="472"/>
      <c r="G487" s="11" t="s">
        <v>1224</v>
      </c>
      <c r="H487" s="11"/>
      <c r="I487" t="s">
        <v>109</v>
      </c>
      <c r="J487" s="461">
        <v>272</v>
      </c>
      <c r="K487" s="288" t="s">
        <v>838</v>
      </c>
      <c r="L487" s="289"/>
      <c r="O487" t="s">
        <v>839</v>
      </c>
    </row>
    <row r="488" spans="2:15" customFormat="1" ht="16.2" x14ac:dyDescent="0.35">
      <c r="B488" s="289" t="s">
        <v>504</v>
      </c>
      <c r="C488" t="s">
        <v>635</v>
      </c>
      <c r="D488" t="s">
        <v>479</v>
      </c>
      <c r="E488" t="s">
        <v>781</v>
      </c>
      <c r="F488" s="472"/>
      <c r="G488" s="11" t="s">
        <v>1224</v>
      </c>
      <c r="H488" s="11"/>
      <c r="I488" t="s">
        <v>109</v>
      </c>
      <c r="J488" s="461">
        <v>1590.7834841945714</v>
      </c>
      <c r="K488" s="288" t="s">
        <v>838</v>
      </c>
      <c r="L488" s="289"/>
      <c r="O488" t="s">
        <v>839</v>
      </c>
    </row>
    <row r="489" spans="2:15" customFormat="1" ht="16.2" x14ac:dyDescent="0.35">
      <c r="B489" s="289" t="s">
        <v>504</v>
      </c>
      <c r="C489" t="s">
        <v>635</v>
      </c>
      <c r="D489" t="s">
        <v>482</v>
      </c>
      <c r="E489" t="s">
        <v>768</v>
      </c>
      <c r="F489" s="472"/>
      <c r="G489" s="11" t="s">
        <v>1224</v>
      </c>
      <c r="H489" s="11"/>
      <c r="I489" t="s">
        <v>109</v>
      </c>
      <c r="J489" s="461">
        <v>499033.37005947198</v>
      </c>
      <c r="K489" s="288" t="s">
        <v>838</v>
      </c>
      <c r="L489" s="289"/>
      <c r="O489" t="s">
        <v>626</v>
      </c>
    </row>
    <row r="490" spans="2:15" customFormat="1" ht="16.2" x14ac:dyDescent="0.35">
      <c r="B490" s="289" t="s">
        <v>504</v>
      </c>
      <c r="C490" t="s">
        <v>635</v>
      </c>
      <c r="D490" t="s">
        <v>473</v>
      </c>
      <c r="E490" t="s">
        <v>726</v>
      </c>
      <c r="F490" s="472"/>
      <c r="G490" s="11" t="s">
        <v>1224</v>
      </c>
      <c r="H490" s="11"/>
      <c r="I490" t="s">
        <v>109</v>
      </c>
      <c r="J490" s="461">
        <v>105192.37516663724</v>
      </c>
      <c r="K490" s="288" t="s">
        <v>838</v>
      </c>
      <c r="L490" s="289"/>
      <c r="O490" t="s">
        <v>626</v>
      </c>
    </row>
    <row r="491" spans="2:15" customFormat="1" ht="16.2" x14ac:dyDescent="0.35">
      <c r="B491" s="289" t="s">
        <v>504</v>
      </c>
      <c r="C491" t="s">
        <v>635</v>
      </c>
      <c r="D491" t="s">
        <v>473</v>
      </c>
      <c r="E491" t="s">
        <v>742</v>
      </c>
      <c r="F491" s="472"/>
      <c r="G491" s="11" t="s">
        <v>1224</v>
      </c>
      <c r="H491" s="11"/>
      <c r="I491" t="s">
        <v>109</v>
      </c>
      <c r="J491" s="461">
        <v>141907.08976801662</v>
      </c>
      <c r="K491" s="288" t="s">
        <v>838</v>
      </c>
      <c r="L491" s="289"/>
      <c r="O491" t="s">
        <v>626</v>
      </c>
    </row>
    <row r="492" spans="2:15" customFormat="1" ht="16.2" x14ac:dyDescent="0.35">
      <c r="B492" s="289" t="s">
        <v>504</v>
      </c>
      <c r="C492" t="s">
        <v>635</v>
      </c>
      <c r="D492" t="s">
        <v>473</v>
      </c>
      <c r="E492" t="s">
        <v>743</v>
      </c>
      <c r="F492" s="472"/>
      <c r="G492" s="11" t="s">
        <v>1224</v>
      </c>
      <c r="H492" s="11"/>
      <c r="I492" t="s">
        <v>109</v>
      </c>
      <c r="J492" s="461">
        <v>167211.1371508227</v>
      </c>
      <c r="K492" s="288" t="s">
        <v>838</v>
      </c>
      <c r="L492" s="289"/>
      <c r="O492" t="s">
        <v>626</v>
      </c>
    </row>
    <row r="493" spans="2:15" customFormat="1" ht="16.2" x14ac:dyDescent="0.35">
      <c r="B493" s="289" t="s">
        <v>504</v>
      </c>
      <c r="C493" t="s">
        <v>583</v>
      </c>
      <c r="D493" t="s">
        <v>1220</v>
      </c>
      <c r="E493" t="s">
        <v>794</v>
      </c>
      <c r="F493" s="472"/>
      <c r="G493" s="11" t="s">
        <v>1224</v>
      </c>
      <c r="H493" s="11"/>
      <c r="I493" t="s">
        <v>109</v>
      </c>
      <c r="J493" s="461">
        <v>543610.32400000002</v>
      </c>
      <c r="K493" s="288" t="s">
        <v>838</v>
      </c>
      <c r="L493" s="289"/>
      <c r="O493" t="s">
        <v>626</v>
      </c>
    </row>
    <row r="494" spans="2:15" customFormat="1" ht="16.2" x14ac:dyDescent="0.35">
      <c r="B494" s="289" t="s">
        <v>504</v>
      </c>
      <c r="C494" t="s">
        <v>583</v>
      </c>
      <c r="D494" t="s">
        <v>481</v>
      </c>
      <c r="E494" t="s">
        <v>770</v>
      </c>
      <c r="F494" s="472"/>
      <c r="G494" s="11" t="s">
        <v>1224</v>
      </c>
      <c r="H494" s="11"/>
      <c r="I494" t="s">
        <v>109</v>
      </c>
      <c r="J494" s="461">
        <v>1117.92</v>
      </c>
      <c r="K494" s="288" t="s">
        <v>838</v>
      </c>
      <c r="L494" s="289"/>
      <c r="O494" t="s">
        <v>626</v>
      </c>
    </row>
    <row r="495" spans="2:15" customFormat="1" ht="16.2" x14ac:dyDescent="0.35">
      <c r="B495" s="289" t="s">
        <v>504</v>
      </c>
      <c r="C495" t="s">
        <v>583</v>
      </c>
      <c r="D495" t="s">
        <v>481</v>
      </c>
      <c r="E495" t="s">
        <v>774</v>
      </c>
      <c r="F495" s="472"/>
      <c r="G495" s="11" t="s">
        <v>1224</v>
      </c>
      <c r="H495" s="11"/>
      <c r="I495" t="s">
        <v>109</v>
      </c>
      <c r="J495" s="461">
        <v>10000</v>
      </c>
      <c r="K495" s="288" t="s">
        <v>838</v>
      </c>
      <c r="L495" s="289"/>
      <c r="O495" t="s">
        <v>626</v>
      </c>
    </row>
    <row r="496" spans="2:15" customFormat="1" ht="16.2" x14ac:dyDescent="0.35">
      <c r="B496" s="289" t="s">
        <v>504</v>
      </c>
      <c r="C496" t="s">
        <v>583</v>
      </c>
      <c r="D496" t="s">
        <v>485</v>
      </c>
      <c r="E496" t="s">
        <v>800</v>
      </c>
      <c r="F496" s="472"/>
      <c r="G496" s="11" t="s">
        <v>1224</v>
      </c>
      <c r="H496" s="11"/>
      <c r="I496" t="s">
        <v>109</v>
      </c>
      <c r="J496" s="461">
        <v>453712.5</v>
      </c>
      <c r="K496" s="288" t="s">
        <v>838</v>
      </c>
      <c r="L496" s="289"/>
      <c r="O496" t="s">
        <v>626</v>
      </c>
    </row>
    <row r="497" spans="2:15" customFormat="1" ht="16.2" x14ac:dyDescent="0.35">
      <c r="B497" s="289" t="s">
        <v>504</v>
      </c>
      <c r="C497" t="s">
        <v>583</v>
      </c>
      <c r="D497" t="s">
        <v>471</v>
      </c>
      <c r="E497" t="s">
        <v>787</v>
      </c>
      <c r="F497" s="472"/>
      <c r="G497" s="11" t="s">
        <v>1224</v>
      </c>
      <c r="H497" s="11"/>
      <c r="I497" t="s">
        <v>109</v>
      </c>
      <c r="J497" s="461">
        <v>136793.15798123923</v>
      </c>
      <c r="K497" s="288" t="s">
        <v>838</v>
      </c>
      <c r="L497" s="289"/>
      <c r="O497" t="s">
        <v>626</v>
      </c>
    </row>
    <row r="498" spans="2:15" customFormat="1" ht="16.2" x14ac:dyDescent="0.35">
      <c r="B498" s="289" t="s">
        <v>504</v>
      </c>
      <c r="C498" t="s">
        <v>583</v>
      </c>
      <c r="D498" t="s">
        <v>471</v>
      </c>
      <c r="E498" t="s">
        <v>792</v>
      </c>
      <c r="F498" s="472"/>
      <c r="G498" s="11" t="s">
        <v>1224</v>
      </c>
      <c r="H498" s="11"/>
      <c r="I498" t="s">
        <v>109</v>
      </c>
      <c r="J498" s="461">
        <v>7007755.7699999996</v>
      </c>
      <c r="K498" s="288" t="s">
        <v>838</v>
      </c>
      <c r="L498" s="289"/>
      <c r="O498" t="s">
        <v>626</v>
      </c>
    </row>
    <row r="499" spans="2:15" customFormat="1" ht="16.2" x14ac:dyDescent="0.35">
      <c r="B499" s="289" t="s">
        <v>504</v>
      </c>
      <c r="C499" t="s">
        <v>583</v>
      </c>
      <c r="D499" t="s">
        <v>479</v>
      </c>
      <c r="E499" t="s">
        <v>781</v>
      </c>
      <c r="F499" s="472"/>
      <c r="G499" s="11" t="s">
        <v>1224</v>
      </c>
      <c r="H499" s="11"/>
      <c r="I499" t="s">
        <v>109</v>
      </c>
      <c r="J499" s="461">
        <v>3770</v>
      </c>
      <c r="K499" s="288" t="s">
        <v>838</v>
      </c>
      <c r="L499" s="289"/>
      <c r="O499" t="s">
        <v>626</v>
      </c>
    </row>
    <row r="500" spans="2:15" customFormat="1" ht="16.2" x14ac:dyDescent="0.35">
      <c r="B500" s="289" t="s">
        <v>504</v>
      </c>
      <c r="C500" t="s">
        <v>583</v>
      </c>
      <c r="D500" t="s">
        <v>479</v>
      </c>
      <c r="E500" t="s">
        <v>791</v>
      </c>
      <c r="F500" s="472"/>
      <c r="G500" s="11" t="s">
        <v>1224</v>
      </c>
      <c r="H500" s="11"/>
      <c r="I500" t="s">
        <v>109</v>
      </c>
      <c r="J500" s="461">
        <v>4154623.0224999902</v>
      </c>
      <c r="K500" s="288" t="s">
        <v>838</v>
      </c>
      <c r="L500" s="289"/>
      <c r="O500" t="s">
        <v>626</v>
      </c>
    </row>
    <row r="501" spans="2:15" customFormat="1" ht="16.2" x14ac:dyDescent="0.35">
      <c r="B501" s="289" t="s">
        <v>504</v>
      </c>
      <c r="C501" t="s">
        <v>583</v>
      </c>
      <c r="D501" t="s">
        <v>479</v>
      </c>
      <c r="E501" t="s">
        <v>798</v>
      </c>
      <c r="F501" s="472"/>
      <c r="G501" s="11" t="s">
        <v>1224</v>
      </c>
      <c r="H501" s="11"/>
      <c r="I501" t="s">
        <v>109</v>
      </c>
      <c r="J501" s="461">
        <v>248789.04</v>
      </c>
      <c r="K501" s="288" t="s">
        <v>838</v>
      </c>
      <c r="L501" s="289"/>
      <c r="O501" t="s">
        <v>626</v>
      </c>
    </row>
    <row r="502" spans="2:15" customFormat="1" ht="16.2" x14ac:dyDescent="0.35">
      <c r="B502" s="289" t="s">
        <v>504</v>
      </c>
      <c r="C502" t="s">
        <v>583</v>
      </c>
      <c r="D502" t="s">
        <v>479</v>
      </c>
      <c r="E502" t="s">
        <v>802</v>
      </c>
      <c r="F502" s="472"/>
      <c r="G502" s="11" t="s">
        <v>1224</v>
      </c>
      <c r="H502" s="11"/>
      <c r="I502" t="s">
        <v>109</v>
      </c>
      <c r="J502" s="461">
        <v>2662841.9949999992</v>
      </c>
      <c r="K502" s="288" t="s">
        <v>838</v>
      </c>
      <c r="L502" s="289"/>
      <c r="O502" t="s">
        <v>626</v>
      </c>
    </row>
    <row r="503" spans="2:15" customFormat="1" ht="16.2" x14ac:dyDescent="0.35">
      <c r="B503" s="289" t="s">
        <v>504</v>
      </c>
      <c r="C503" t="s">
        <v>583</v>
      </c>
      <c r="D503" t="s">
        <v>482</v>
      </c>
      <c r="E503" t="s">
        <v>766</v>
      </c>
      <c r="F503" s="472"/>
      <c r="G503" s="11" t="s">
        <v>1224</v>
      </c>
      <c r="H503" s="11"/>
      <c r="I503" t="s">
        <v>109</v>
      </c>
      <c r="J503" s="461">
        <v>5592225.330078708</v>
      </c>
      <c r="K503" s="288" t="s">
        <v>838</v>
      </c>
      <c r="L503" s="289"/>
      <c r="O503" t="s">
        <v>626</v>
      </c>
    </row>
    <row r="504" spans="2:15" customFormat="1" ht="16.2" x14ac:dyDescent="0.35">
      <c r="B504" s="289" t="s">
        <v>504</v>
      </c>
      <c r="C504" t="s">
        <v>583</v>
      </c>
      <c r="D504" t="s">
        <v>482</v>
      </c>
      <c r="E504" t="s">
        <v>768</v>
      </c>
      <c r="F504" s="472"/>
      <c r="G504" s="11" t="s">
        <v>1224</v>
      </c>
      <c r="H504" s="11"/>
      <c r="I504" t="s">
        <v>109</v>
      </c>
      <c r="J504" s="461">
        <v>40891605.806585141</v>
      </c>
      <c r="K504" s="288" t="s">
        <v>838</v>
      </c>
      <c r="L504" s="289"/>
      <c r="O504" t="s">
        <v>626</v>
      </c>
    </row>
    <row r="505" spans="2:15" customFormat="1" ht="16.2" x14ac:dyDescent="0.35">
      <c r="B505" s="289" t="s">
        <v>504</v>
      </c>
      <c r="C505" t="s">
        <v>583</v>
      </c>
      <c r="D505" t="s">
        <v>473</v>
      </c>
      <c r="E505" t="s">
        <v>723</v>
      </c>
      <c r="F505" s="472"/>
      <c r="G505" s="11" t="s">
        <v>1224</v>
      </c>
      <c r="H505" s="11"/>
      <c r="I505" t="s">
        <v>109</v>
      </c>
      <c r="J505" s="461">
        <v>252131.00031044747</v>
      </c>
      <c r="K505" s="288" t="s">
        <v>838</v>
      </c>
      <c r="L505" s="289"/>
      <c r="O505" t="s">
        <v>626</v>
      </c>
    </row>
    <row r="506" spans="2:15" customFormat="1" ht="16.2" x14ac:dyDescent="0.35">
      <c r="B506" s="289" t="s">
        <v>504</v>
      </c>
      <c r="C506" t="s">
        <v>583</v>
      </c>
      <c r="D506" t="s">
        <v>473</v>
      </c>
      <c r="E506" t="s">
        <v>726</v>
      </c>
      <c r="F506" s="472"/>
      <c r="G506" s="11" t="s">
        <v>1224</v>
      </c>
      <c r="H506" s="11"/>
      <c r="I506" t="s">
        <v>109</v>
      </c>
      <c r="J506" s="461">
        <v>128089.36936175653</v>
      </c>
      <c r="K506" s="288" t="s">
        <v>838</v>
      </c>
      <c r="L506" s="289"/>
      <c r="O506" t="s">
        <v>626</v>
      </c>
    </row>
    <row r="507" spans="2:15" customFormat="1" ht="16.2" x14ac:dyDescent="0.35">
      <c r="B507" s="289" t="s">
        <v>504</v>
      </c>
      <c r="C507" t="s">
        <v>583</v>
      </c>
      <c r="D507" t="s">
        <v>473</v>
      </c>
      <c r="E507" t="s">
        <v>776</v>
      </c>
      <c r="F507" s="472"/>
      <c r="G507" s="11" t="s">
        <v>1224</v>
      </c>
      <c r="H507" s="11"/>
      <c r="I507" t="s">
        <v>109</v>
      </c>
      <c r="J507" s="461">
        <v>275767.6870506882</v>
      </c>
      <c r="K507" s="288" t="s">
        <v>838</v>
      </c>
      <c r="L507" s="289"/>
      <c r="O507" t="s">
        <v>626</v>
      </c>
    </row>
    <row r="508" spans="2:15" customFormat="1" ht="16.2" x14ac:dyDescent="0.35">
      <c r="B508" s="289" t="s">
        <v>504</v>
      </c>
      <c r="C508" t="s">
        <v>583</v>
      </c>
      <c r="D508" t="s">
        <v>473</v>
      </c>
      <c r="E508" t="s">
        <v>740</v>
      </c>
      <c r="F508" s="472"/>
      <c r="G508" s="11" t="s">
        <v>1224</v>
      </c>
      <c r="H508" s="11"/>
      <c r="I508" t="s">
        <v>109</v>
      </c>
      <c r="J508" s="461">
        <v>1472386.7968516974</v>
      </c>
      <c r="K508" s="288" t="s">
        <v>838</v>
      </c>
      <c r="L508" s="289"/>
      <c r="O508" t="s">
        <v>626</v>
      </c>
    </row>
    <row r="509" spans="2:15" customFormat="1" ht="16.2" x14ac:dyDescent="0.35">
      <c r="B509" s="289" t="s">
        <v>504</v>
      </c>
      <c r="C509" t="s">
        <v>583</v>
      </c>
      <c r="D509" t="s">
        <v>473</v>
      </c>
      <c r="E509" t="s">
        <v>742</v>
      </c>
      <c r="F509" s="472"/>
      <c r="G509" s="11" t="s">
        <v>1224</v>
      </c>
      <c r="H509" s="11"/>
      <c r="I509" t="s">
        <v>109</v>
      </c>
      <c r="J509" s="461">
        <v>47079007.442308508</v>
      </c>
      <c r="K509" s="288" t="s">
        <v>838</v>
      </c>
      <c r="L509" s="289"/>
      <c r="O509" t="s">
        <v>626</v>
      </c>
    </row>
    <row r="510" spans="2:15" customFormat="1" ht="16.2" x14ac:dyDescent="0.35">
      <c r="B510" s="289" t="s">
        <v>504</v>
      </c>
      <c r="C510" t="s">
        <v>583</v>
      </c>
      <c r="D510" t="s">
        <v>473</v>
      </c>
      <c r="E510" t="s">
        <v>743</v>
      </c>
      <c r="F510" s="472"/>
      <c r="G510" s="11" t="s">
        <v>1224</v>
      </c>
      <c r="H510" s="11"/>
      <c r="I510" t="s">
        <v>109</v>
      </c>
      <c r="J510" s="461">
        <v>2052309.9884647459</v>
      </c>
      <c r="K510" s="288" t="s">
        <v>838</v>
      </c>
      <c r="L510" s="289"/>
      <c r="O510" t="s">
        <v>626</v>
      </c>
    </row>
    <row r="511" spans="2:15" customFormat="1" ht="16.2" x14ac:dyDescent="0.35">
      <c r="B511" s="289" t="s">
        <v>504</v>
      </c>
      <c r="C511" t="s">
        <v>583</v>
      </c>
      <c r="D511" t="s">
        <v>765</v>
      </c>
      <c r="E511" t="s">
        <v>760</v>
      </c>
      <c r="F511" s="472"/>
      <c r="G511" s="11" t="s">
        <v>1224</v>
      </c>
      <c r="H511" s="11"/>
      <c r="I511" t="s">
        <v>109</v>
      </c>
      <c r="J511" s="461">
        <v>11779.2</v>
      </c>
      <c r="K511" s="288" t="s">
        <v>838</v>
      </c>
      <c r="L511" s="289"/>
      <c r="O511" t="s">
        <v>626</v>
      </c>
    </row>
    <row r="512" spans="2:15" customFormat="1" ht="16.2" x14ac:dyDescent="0.35">
      <c r="B512" s="289" t="s">
        <v>504</v>
      </c>
      <c r="C512" t="s">
        <v>583</v>
      </c>
      <c r="D512" t="s">
        <v>765</v>
      </c>
      <c r="E512" t="s">
        <v>732</v>
      </c>
      <c r="F512" s="472"/>
      <c r="G512" s="11" t="s">
        <v>1224</v>
      </c>
      <c r="H512" s="11"/>
      <c r="I512" t="s">
        <v>109</v>
      </c>
      <c r="J512" s="461">
        <v>5735689.7699999996</v>
      </c>
      <c r="K512" s="288" t="s">
        <v>838</v>
      </c>
      <c r="L512" s="289"/>
      <c r="O512" t="s">
        <v>626</v>
      </c>
    </row>
    <row r="513" spans="2:15" customFormat="1" ht="16.2" x14ac:dyDescent="0.35">
      <c r="B513" s="289" t="s">
        <v>504</v>
      </c>
      <c r="C513" t="s">
        <v>583</v>
      </c>
      <c r="D513" t="s">
        <v>765</v>
      </c>
      <c r="E513" t="s">
        <v>785</v>
      </c>
      <c r="F513" s="472"/>
      <c r="G513" s="11" t="s">
        <v>1224</v>
      </c>
      <c r="H513" s="11"/>
      <c r="I513" t="s">
        <v>109</v>
      </c>
      <c r="J513" s="461">
        <v>5400000</v>
      </c>
      <c r="K513" s="288" t="s">
        <v>838</v>
      </c>
      <c r="L513" s="289"/>
      <c r="O513" t="s">
        <v>626</v>
      </c>
    </row>
    <row r="514" spans="2:15" customFormat="1" ht="16.2" x14ac:dyDescent="0.35">
      <c r="B514" s="289" t="s">
        <v>504</v>
      </c>
      <c r="C514" t="s">
        <v>583</v>
      </c>
      <c r="D514" t="s">
        <v>765</v>
      </c>
      <c r="E514" t="s">
        <v>795</v>
      </c>
      <c r="F514" s="472"/>
      <c r="G514" s="11" t="s">
        <v>1224</v>
      </c>
      <c r="H514" s="11"/>
      <c r="I514" t="s">
        <v>109</v>
      </c>
      <c r="J514" s="461">
        <v>7115596.6100000003</v>
      </c>
      <c r="K514" s="288" t="s">
        <v>838</v>
      </c>
      <c r="L514" s="289"/>
      <c r="O514" t="s">
        <v>626</v>
      </c>
    </row>
    <row r="515" spans="2:15" customFormat="1" ht="16.2" x14ac:dyDescent="0.35">
      <c r="B515" s="289" t="s">
        <v>504</v>
      </c>
      <c r="C515" t="s">
        <v>841</v>
      </c>
      <c r="D515" t="s">
        <v>1220</v>
      </c>
      <c r="E515" t="s">
        <v>794</v>
      </c>
      <c r="F515" s="472"/>
      <c r="G515" s="11" t="s">
        <v>1224</v>
      </c>
      <c r="H515" s="11"/>
      <c r="I515" t="s">
        <v>109</v>
      </c>
      <c r="J515" s="461">
        <v>109332</v>
      </c>
      <c r="K515" s="288" t="s">
        <v>838</v>
      </c>
      <c r="L515" s="289"/>
      <c r="O515" t="s">
        <v>626</v>
      </c>
    </row>
    <row r="516" spans="2:15" customFormat="1" ht="16.2" x14ac:dyDescent="0.35">
      <c r="B516" s="289" t="s">
        <v>504</v>
      </c>
      <c r="C516" t="s">
        <v>841</v>
      </c>
      <c r="D516" t="s">
        <v>481</v>
      </c>
      <c r="E516" t="s">
        <v>770</v>
      </c>
      <c r="F516" s="472"/>
      <c r="G516" s="11" t="s">
        <v>1224</v>
      </c>
      <c r="H516" s="11"/>
      <c r="I516" t="s">
        <v>109</v>
      </c>
      <c r="J516" s="461">
        <v>4711.68</v>
      </c>
      <c r="K516" s="288" t="s">
        <v>838</v>
      </c>
      <c r="L516" s="289"/>
      <c r="O516" t="s">
        <v>626</v>
      </c>
    </row>
    <row r="517" spans="2:15" customFormat="1" ht="16.2" x14ac:dyDescent="0.35">
      <c r="B517" s="289" t="s">
        <v>504</v>
      </c>
      <c r="C517" t="s">
        <v>841</v>
      </c>
      <c r="D517" t="s">
        <v>481</v>
      </c>
      <c r="E517" t="s">
        <v>774</v>
      </c>
      <c r="F517" s="472"/>
      <c r="G517" s="11" t="s">
        <v>1224</v>
      </c>
      <c r="H517" s="11"/>
      <c r="I517" t="s">
        <v>109</v>
      </c>
      <c r="J517" s="461">
        <v>5000</v>
      </c>
      <c r="K517" s="288" t="s">
        <v>838</v>
      </c>
      <c r="L517" s="289"/>
      <c r="O517" t="s">
        <v>626</v>
      </c>
    </row>
    <row r="518" spans="2:15" customFormat="1" ht="16.2" x14ac:dyDescent="0.35">
      <c r="B518" s="289" t="s">
        <v>504</v>
      </c>
      <c r="C518" t="s">
        <v>841</v>
      </c>
      <c r="D518" t="s">
        <v>485</v>
      </c>
      <c r="E518" t="s">
        <v>800</v>
      </c>
      <c r="F518" s="472"/>
      <c r="G518" s="11" t="s">
        <v>1224</v>
      </c>
      <c r="H518" s="11"/>
      <c r="I518" t="s">
        <v>109</v>
      </c>
      <c r="J518" s="461">
        <v>143475</v>
      </c>
      <c r="K518" s="288" t="s">
        <v>838</v>
      </c>
      <c r="L518" s="289"/>
      <c r="O518" t="s">
        <v>626</v>
      </c>
    </row>
    <row r="519" spans="2:15" customFormat="1" ht="16.2" x14ac:dyDescent="0.35">
      <c r="B519" s="289" t="s">
        <v>504</v>
      </c>
      <c r="C519" t="s">
        <v>841</v>
      </c>
      <c r="D519" t="s">
        <v>471</v>
      </c>
      <c r="E519" t="s">
        <v>771</v>
      </c>
      <c r="F519" s="472"/>
      <c r="G519" s="11" t="s">
        <v>1224</v>
      </c>
      <c r="H519" s="11"/>
      <c r="I519" t="s">
        <v>109</v>
      </c>
      <c r="J519" s="461">
        <v>4711.68</v>
      </c>
      <c r="K519" s="288" t="s">
        <v>838</v>
      </c>
      <c r="L519" s="289"/>
      <c r="O519" t="s">
        <v>626</v>
      </c>
    </row>
    <row r="520" spans="2:15" customFormat="1" ht="16.2" x14ac:dyDescent="0.35">
      <c r="B520" s="289" t="s">
        <v>504</v>
      </c>
      <c r="C520" t="s">
        <v>841</v>
      </c>
      <c r="D520" t="s">
        <v>471</v>
      </c>
      <c r="E520" t="s">
        <v>747</v>
      </c>
      <c r="F520" s="472"/>
      <c r="G520" s="11" t="s">
        <v>1224</v>
      </c>
      <c r="H520" s="11"/>
      <c r="I520" t="s">
        <v>109</v>
      </c>
      <c r="J520" s="461">
        <v>15750</v>
      </c>
      <c r="K520" s="288" t="s">
        <v>838</v>
      </c>
      <c r="L520" s="289"/>
      <c r="O520" t="s">
        <v>626</v>
      </c>
    </row>
    <row r="521" spans="2:15" customFormat="1" ht="16.2" x14ac:dyDescent="0.35">
      <c r="B521" s="289" t="s">
        <v>504</v>
      </c>
      <c r="C521" t="s">
        <v>841</v>
      </c>
      <c r="D521" t="s">
        <v>471</v>
      </c>
      <c r="E521" t="s">
        <v>748</v>
      </c>
      <c r="F521" s="472"/>
      <c r="G521" s="11" t="s">
        <v>1224</v>
      </c>
      <c r="H521" s="11"/>
      <c r="I521" t="s">
        <v>109</v>
      </c>
      <c r="J521" s="461">
        <v>15750</v>
      </c>
      <c r="K521" s="288" t="s">
        <v>838</v>
      </c>
      <c r="L521" s="289"/>
      <c r="O521" t="s">
        <v>626</v>
      </c>
    </row>
    <row r="522" spans="2:15" customFormat="1" ht="16.2" x14ac:dyDescent="0.35">
      <c r="B522" s="289" t="s">
        <v>504</v>
      </c>
      <c r="C522" t="s">
        <v>841</v>
      </c>
      <c r="D522" t="s">
        <v>471</v>
      </c>
      <c r="E522" t="s">
        <v>787</v>
      </c>
      <c r="F522" s="472"/>
      <c r="G522" s="11" t="s">
        <v>1224</v>
      </c>
      <c r="H522" s="11"/>
      <c r="I522" t="s">
        <v>109</v>
      </c>
      <c r="J522" s="461">
        <v>3199.4351073478656</v>
      </c>
      <c r="K522" s="288" t="s">
        <v>838</v>
      </c>
      <c r="L522" s="289"/>
      <c r="O522" t="s">
        <v>626</v>
      </c>
    </row>
    <row r="523" spans="2:15" customFormat="1" ht="16.2" x14ac:dyDescent="0.35">
      <c r="B523" s="289" t="s">
        <v>504</v>
      </c>
      <c r="C523" t="s">
        <v>841</v>
      </c>
      <c r="D523" t="s">
        <v>471</v>
      </c>
      <c r="E523" t="s">
        <v>792</v>
      </c>
      <c r="F523" s="472"/>
      <c r="G523" s="11" t="s">
        <v>1224</v>
      </c>
      <c r="H523" s="11"/>
      <c r="I523" t="s">
        <v>109</v>
      </c>
      <c r="J523" s="461">
        <v>1012330.92</v>
      </c>
      <c r="K523" s="288" t="s">
        <v>838</v>
      </c>
      <c r="L523" s="289"/>
      <c r="O523" t="s">
        <v>626</v>
      </c>
    </row>
    <row r="524" spans="2:15" customFormat="1" ht="16.2" x14ac:dyDescent="0.35">
      <c r="B524" s="289" t="s">
        <v>504</v>
      </c>
      <c r="C524" t="s">
        <v>841</v>
      </c>
      <c r="D524" t="s">
        <v>479</v>
      </c>
      <c r="E524" t="s">
        <v>760</v>
      </c>
      <c r="F524" s="472"/>
      <c r="G524" s="11" t="s">
        <v>1224</v>
      </c>
      <c r="H524" s="11"/>
      <c r="I524" t="s">
        <v>109</v>
      </c>
      <c r="J524" s="461">
        <v>59360</v>
      </c>
      <c r="K524" s="288" t="s">
        <v>838</v>
      </c>
      <c r="L524" s="289"/>
      <c r="O524" t="s">
        <v>626</v>
      </c>
    </row>
    <row r="525" spans="2:15" customFormat="1" ht="16.2" x14ac:dyDescent="0.35">
      <c r="B525" s="289" t="s">
        <v>504</v>
      </c>
      <c r="C525" t="s">
        <v>841</v>
      </c>
      <c r="D525" t="s">
        <v>479</v>
      </c>
      <c r="E525" t="s">
        <v>781</v>
      </c>
      <c r="F525" s="472"/>
      <c r="G525" s="11" t="s">
        <v>1224</v>
      </c>
      <c r="H525" s="11"/>
      <c r="I525" t="s">
        <v>109</v>
      </c>
      <c r="J525" s="461">
        <v>1.4791908886711023</v>
      </c>
      <c r="K525" s="288" t="s">
        <v>838</v>
      </c>
      <c r="L525" s="289"/>
      <c r="O525" t="s">
        <v>626</v>
      </c>
    </row>
    <row r="526" spans="2:15" customFormat="1" ht="16.2" x14ac:dyDescent="0.35">
      <c r="B526" s="289" t="s">
        <v>504</v>
      </c>
      <c r="C526" t="s">
        <v>841</v>
      </c>
      <c r="D526" t="s">
        <v>479</v>
      </c>
      <c r="E526" t="s">
        <v>791</v>
      </c>
      <c r="F526" s="472"/>
      <c r="G526" s="11" t="s">
        <v>1224</v>
      </c>
      <c r="H526" s="11"/>
      <c r="I526" t="s">
        <v>109</v>
      </c>
      <c r="J526" s="461">
        <v>241619.32</v>
      </c>
      <c r="K526" s="288" t="s">
        <v>838</v>
      </c>
      <c r="L526" s="289"/>
      <c r="O526" t="s">
        <v>626</v>
      </c>
    </row>
    <row r="527" spans="2:15" customFormat="1" ht="16.2" x14ac:dyDescent="0.35">
      <c r="B527" s="289" t="s">
        <v>504</v>
      </c>
      <c r="C527" t="s">
        <v>841</v>
      </c>
      <c r="D527" t="s">
        <v>479</v>
      </c>
      <c r="E527" t="s">
        <v>796</v>
      </c>
      <c r="F527" s="472"/>
      <c r="G527" s="11" t="s">
        <v>1224</v>
      </c>
      <c r="H527" s="11"/>
      <c r="I527" t="s">
        <v>109</v>
      </c>
      <c r="J527" s="461">
        <v>8850</v>
      </c>
      <c r="K527" s="288" t="s">
        <v>838</v>
      </c>
      <c r="L527" s="289"/>
      <c r="O527" t="s">
        <v>626</v>
      </c>
    </row>
    <row r="528" spans="2:15" customFormat="1" ht="16.2" x14ac:dyDescent="0.35">
      <c r="B528" s="289" t="s">
        <v>504</v>
      </c>
      <c r="C528" t="s">
        <v>841</v>
      </c>
      <c r="D528" t="s">
        <v>479</v>
      </c>
      <c r="E528" t="s">
        <v>802</v>
      </c>
      <c r="F528" s="472"/>
      <c r="G528" s="11" t="s">
        <v>1224</v>
      </c>
      <c r="H528" s="11"/>
      <c r="I528" t="s">
        <v>109</v>
      </c>
      <c r="J528" s="461">
        <v>431559.2</v>
      </c>
      <c r="K528" s="288" t="s">
        <v>838</v>
      </c>
      <c r="L528" s="289"/>
      <c r="O528" t="s">
        <v>626</v>
      </c>
    </row>
    <row r="529" spans="2:15" customFormat="1" ht="16.2" x14ac:dyDescent="0.35">
      <c r="B529" s="289" t="s">
        <v>504</v>
      </c>
      <c r="C529" t="s">
        <v>841</v>
      </c>
      <c r="D529" t="s">
        <v>482</v>
      </c>
      <c r="E529" t="s">
        <v>766</v>
      </c>
      <c r="F529" s="472"/>
      <c r="G529" s="11" t="s">
        <v>1224</v>
      </c>
      <c r="H529" s="11"/>
      <c r="I529" t="s">
        <v>109</v>
      </c>
      <c r="J529" s="461">
        <v>1653764.6126406905</v>
      </c>
      <c r="K529" s="288" t="s">
        <v>838</v>
      </c>
      <c r="L529" s="289"/>
      <c r="O529" t="s">
        <v>626</v>
      </c>
    </row>
    <row r="530" spans="2:15" customFormat="1" ht="16.2" x14ac:dyDescent="0.35">
      <c r="B530" s="289" t="s">
        <v>504</v>
      </c>
      <c r="C530" t="s">
        <v>841</v>
      </c>
      <c r="D530" t="s">
        <v>482</v>
      </c>
      <c r="E530" t="s">
        <v>768</v>
      </c>
      <c r="F530" s="472"/>
      <c r="G530" s="11" t="s">
        <v>1224</v>
      </c>
      <c r="H530" s="11"/>
      <c r="I530" t="s">
        <v>109</v>
      </c>
      <c r="J530" s="461">
        <v>3826398.0557466261</v>
      </c>
      <c r="K530" s="288" t="s">
        <v>838</v>
      </c>
      <c r="L530" s="289"/>
      <c r="O530" t="s">
        <v>626</v>
      </c>
    </row>
    <row r="531" spans="2:15" customFormat="1" ht="16.2" x14ac:dyDescent="0.35">
      <c r="B531" s="289" t="s">
        <v>504</v>
      </c>
      <c r="C531" t="s">
        <v>841</v>
      </c>
      <c r="D531" t="s">
        <v>473</v>
      </c>
      <c r="E531" t="s">
        <v>723</v>
      </c>
      <c r="F531" s="472"/>
      <c r="G531" s="11" t="s">
        <v>1224</v>
      </c>
      <c r="H531" s="11"/>
      <c r="I531" t="s">
        <v>109</v>
      </c>
      <c r="J531" s="461">
        <v>774945.41099592764</v>
      </c>
      <c r="K531" s="288" t="s">
        <v>838</v>
      </c>
      <c r="L531" s="289"/>
      <c r="O531" t="s">
        <v>626</v>
      </c>
    </row>
    <row r="532" spans="2:15" customFormat="1" ht="16.2" x14ac:dyDescent="0.35">
      <c r="B532" s="289" t="s">
        <v>504</v>
      </c>
      <c r="C532" t="s">
        <v>841</v>
      </c>
      <c r="D532" t="s">
        <v>473</v>
      </c>
      <c r="E532" t="s">
        <v>726</v>
      </c>
      <c r="F532" s="472"/>
      <c r="G532" s="11" t="s">
        <v>1224</v>
      </c>
      <c r="H532" s="11"/>
      <c r="I532" t="s">
        <v>109</v>
      </c>
      <c r="J532" s="461">
        <v>149644.58877884573</v>
      </c>
      <c r="K532" s="288" t="s">
        <v>838</v>
      </c>
      <c r="L532" s="289"/>
      <c r="O532" t="s">
        <v>626</v>
      </c>
    </row>
    <row r="533" spans="2:15" customFormat="1" ht="16.2" x14ac:dyDescent="0.35">
      <c r="B533" s="289" t="s">
        <v>504</v>
      </c>
      <c r="C533" t="s">
        <v>841</v>
      </c>
      <c r="D533" t="s">
        <v>473</v>
      </c>
      <c r="E533" t="s">
        <v>742</v>
      </c>
      <c r="F533" s="472"/>
      <c r="G533" s="11" t="s">
        <v>1224</v>
      </c>
      <c r="H533" s="11"/>
      <c r="I533" t="s">
        <v>109</v>
      </c>
      <c r="J533" s="461">
        <v>4245800.3637620658</v>
      </c>
      <c r="K533" s="288" t="s">
        <v>838</v>
      </c>
      <c r="L533" s="289"/>
      <c r="O533" t="s">
        <v>626</v>
      </c>
    </row>
    <row r="534" spans="2:15" customFormat="1" ht="16.2" x14ac:dyDescent="0.35">
      <c r="B534" s="289" t="s">
        <v>504</v>
      </c>
      <c r="C534" t="s">
        <v>841</v>
      </c>
      <c r="D534" t="s">
        <v>473</v>
      </c>
      <c r="E534" t="s">
        <v>743</v>
      </c>
      <c r="F534" s="472"/>
      <c r="G534" s="11" t="s">
        <v>1224</v>
      </c>
      <c r="H534" s="11"/>
      <c r="I534" t="s">
        <v>109</v>
      </c>
      <c r="J534" s="461">
        <v>856217.93213679106</v>
      </c>
      <c r="K534" s="288" t="s">
        <v>838</v>
      </c>
      <c r="L534" s="289"/>
      <c r="O534" t="s">
        <v>626</v>
      </c>
    </row>
    <row r="535" spans="2:15" customFormat="1" ht="16.2" x14ac:dyDescent="0.35">
      <c r="B535" s="289" t="s">
        <v>504</v>
      </c>
      <c r="C535" t="s">
        <v>841</v>
      </c>
      <c r="D535" t="s">
        <v>483</v>
      </c>
      <c r="E535" t="s">
        <v>790</v>
      </c>
      <c r="F535" s="472"/>
      <c r="G535" s="11" t="s">
        <v>1224</v>
      </c>
      <c r="H535" s="11"/>
      <c r="I535" t="s">
        <v>109</v>
      </c>
      <c r="J535" s="461">
        <v>1171402.99</v>
      </c>
      <c r="K535" s="288" t="s">
        <v>838</v>
      </c>
      <c r="L535" s="289"/>
      <c r="O535" t="s">
        <v>626</v>
      </c>
    </row>
    <row r="536" spans="2:15" customFormat="1" ht="16.2" x14ac:dyDescent="0.35">
      <c r="B536" s="289" t="s">
        <v>504</v>
      </c>
      <c r="C536" t="s">
        <v>841</v>
      </c>
      <c r="D536" t="s">
        <v>765</v>
      </c>
      <c r="E536" t="s">
        <v>795</v>
      </c>
      <c r="F536" s="472"/>
      <c r="G536" s="11" t="s">
        <v>1224</v>
      </c>
      <c r="H536" s="11"/>
      <c r="I536" t="s">
        <v>109</v>
      </c>
      <c r="J536" s="461">
        <v>3068543.84</v>
      </c>
      <c r="K536" s="288" t="s">
        <v>838</v>
      </c>
      <c r="L536" s="289"/>
      <c r="O536" t="s">
        <v>626</v>
      </c>
    </row>
    <row r="537" spans="2:15" customFormat="1" ht="16.2" x14ac:dyDescent="0.35">
      <c r="B537" s="289" t="s">
        <v>504</v>
      </c>
      <c r="C537" t="s">
        <v>661</v>
      </c>
      <c r="D537" t="s">
        <v>1220</v>
      </c>
      <c r="E537" t="s">
        <v>794</v>
      </c>
      <c r="F537" s="472"/>
      <c r="G537" s="11" t="s">
        <v>1224</v>
      </c>
      <c r="H537" s="11"/>
      <c r="I537" t="s">
        <v>109</v>
      </c>
      <c r="J537" s="461">
        <v>75432.22464</v>
      </c>
      <c r="K537" s="288" t="s">
        <v>838</v>
      </c>
      <c r="L537" s="289"/>
      <c r="O537" t="s">
        <v>626</v>
      </c>
    </row>
    <row r="538" spans="2:15" customFormat="1" ht="16.2" x14ac:dyDescent="0.35">
      <c r="B538" s="289" t="s">
        <v>504</v>
      </c>
      <c r="C538" t="s">
        <v>661</v>
      </c>
      <c r="D538" t="s">
        <v>481</v>
      </c>
      <c r="E538" t="s">
        <v>770</v>
      </c>
      <c r="F538" s="472"/>
      <c r="G538" s="11" t="s">
        <v>1224</v>
      </c>
      <c r="H538" s="11"/>
      <c r="I538" t="s">
        <v>109</v>
      </c>
      <c r="J538" s="461">
        <v>3196</v>
      </c>
      <c r="K538" s="288" t="s">
        <v>838</v>
      </c>
      <c r="L538" s="289"/>
      <c r="O538" t="s">
        <v>626</v>
      </c>
    </row>
    <row r="539" spans="2:15" customFormat="1" ht="16.2" x14ac:dyDescent="0.35">
      <c r="B539" s="289" t="s">
        <v>504</v>
      </c>
      <c r="C539" t="s">
        <v>661</v>
      </c>
      <c r="D539" t="s">
        <v>485</v>
      </c>
      <c r="E539" t="s">
        <v>800</v>
      </c>
      <c r="F539" s="472"/>
      <c r="G539" s="11" t="s">
        <v>1224</v>
      </c>
      <c r="H539" s="11"/>
      <c r="I539" t="s">
        <v>109</v>
      </c>
      <c r="J539" s="461">
        <v>33780.1</v>
      </c>
      <c r="K539" s="288" t="s">
        <v>838</v>
      </c>
      <c r="L539" s="289"/>
      <c r="O539" t="s">
        <v>626</v>
      </c>
    </row>
    <row r="540" spans="2:15" customFormat="1" ht="16.2" x14ac:dyDescent="0.35">
      <c r="B540" s="289" t="s">
        <v>504</v>
      </c>
      <c r="C540" t="s">
        <v>661</v>
      </c>
      <c r="D540" t="s">
        <v>471</v>
      </c>
      <c r="E540" t="s">
        <v>771</v>
      </c>
      <c r="F540" s="472"/>
      <c r="G540" s="11" t="s">
        <v>1224</v>
      </c>
      <c r="H540" s="11"/>
      <c r="I540" t="s">
        <v>109</v>
      </c>
      <c r="J540" s="461">
        <v>3596.67</v>
      </c>
      <c r="K540" s="288" t="s">
        <v>838</v>
      </c>
      <c r="L540" s="289"/>
      <c r="O540" t="s">
        <v>626</v>
      </c>
    </row>
    <row r="541" spans="2:15" customFormat="1" ht="16.2" x14ac:dyDescent="0.35">
      <c r="B541" s="289" t="s">
        <v>504</v>
      </c>
      <c r="C541" t="s">
        <v>661</v>
      </c>
      <c r="D541" t="s">
        <v>471</v>
      </c>
      <c r="E541" t="s">
        <v>792</v>
      </c>
      <c r="F541" s="472"/>
      <c r="G541" s="11" t="s">
        <v>1224</v>
      </c>
      <c r="H541" s="11"/>
      <c r="I541" t="s">
        <v>109</v>
      </c>
      <c r="J541" s="461">
        <v>44422.89</v>
      </c>
      <c r="K541" s="288" t="s">
        <v>838</v>
      </c>
      <c r="L541" s="289"/>
      <c r="O541" t="s">
        <v>626</v>
      </c>
    </row>
    <row r="542" spans="2:15" customFormat="1" ht="16.2" x14ac:dyDescent="0.35">
      <c r="B542" s="289" t="s">
        <v>504</v>
      </c>
      <c r="C542" t="s">
        <v>661</v>
      </c>
      <c r="D542" t="s">
        <v>479</v>
      </c>
      <c r="E542" t="s">
        <v>760</v>
      </c>
      <c r="F542" s="472"/>
      <c r="G542" s="11" t="s">
        <v>1224</v>
      </c>
      <c r="H542" s="11"/>
      <c r="I542" t="s">
        <v>109</v>
      </c>
      <c r="J542" s="461">
        <v>20160</v>
      </c>
      <c r="K542" s="288" t="s">
        <v>838</v>
      </c>
      <c r="L542" s="289"/>
      <c r="O542" t="s">
        <v>626</v>
      </c>
    </row>
    <row r="543" spans="2:15" customFormat="1" ht="16.2" x14ac:dyDescent="0.35">
      <c r="B543" s="289" t="s">
        <v>504</v>
      </c>
      <c r="C543" t="s">
        <v>661</v>
      </c>
      <c r="D543" t="s">
        <v>479</v>
      </c>
      <c r="E543" t="s">
        <v>781</v>
      </c>
      <c r="F543" s="472"/>
      <c r="G543" s="11" t="s">
        <v>1224</v>
      </c>
      <c r="H543" s="11"/>
      <c r="I543" t="s">
        <v>109</v>
      </c>
      <c r="J543" s="461">
        <v>2.1548706773233341</v>
      </c>
      <c r="K543" s="288" t="s">
        <v>838</v>
      </c>
      <c r="L543" s="289"/>
      <c r="O543" t="s">
        <v>626</v>
      </c>
    </row>
    <row r="544" spans="2:15" customFormat="1" ht="16.2" x14ac:dyDescent="0.35">
      <c r="B544" s="289" t="s">
        <v>504</v>
      </c>
      <c r="C544" t="s">
        <v>661</v>
      </c>
      <c r="D544" t="s">
        <v>479</v>
      </c>
      <c r="E544" t="s">
        <v>791</v>
      </c>
      <c r="F544" s="472"/>
      <c r="G544" s="11" t="s">
        <v>1224</v>
      </c>
      <c r="H544" s="11"/>
      <c r="I544" t="s">
        <v>109</v>
      </c>
      <c r="J544" s="461">
        <v>443575.42</v>
      </c>
      <c r="K544" s="288" t="s">
        <v>838</v>
      </c>
      <c r="L544" s="289"/>
      <c r="O544" t="s">
        <v>626</v>
      </c>
    </row>
    <row r="545" spans="2:15" customFormat="1" ht="16.2" x14ac:dyDescent="0.35">
      <c r="B545" s="289" t="s">
        <v>504</v>
      </c>
      <c r="C545" t="s">
        <v>661</v>
      </c>
      <c r="D545" t="s">
        <v>479</v>
      </c>
      <c r="E545" t="s">
        <v>796</v>
      </c>
      <c r="F545" s="472"/>
      <c r="G545" s="11" t="s">
        <v>1224</v>
      </c>
      <c r="H545" s="11"/>
      <c r="I545" t="s">
        <v>109</v>
      </c>
      <c r="J545" s="461">
        <v>4725</v>
      </c>
      <c r="K545" s="288" t="s">
        <v>838</v>
      </c>
      <c r="L545" s="289"/>
      <c r="O545" t="s">
        <v>626</v>
      </c>
    </row>
    <row r="546" spans="2:15" customFormat="1" ht="16.2" x14ac:dyDescent="0.35">
      <c r="B546" s="289" t="s">
        <v>504</v>
      </c>
      <c r="C546" t="s">
        <v>661</v>
      </c>
      <c r="D546" t="s">
        <v>479</v>
      </c>
      <c r="E546" t="s">
        <v>802</v>
      </c>
      <c r="F546" s="472"/>
      <c r="G546" s="11" t="s">
        <v>1224</v>
      </c>
      <c r="H546" s="11"/>
      <c r="I546" t="s">
        <v>109</v>
      </c>
      <c r="J546" s="461">
        <v>218330</v>
      </c>
      <c r="K546" s="288" t="s">
        <v>838</v>
      </c>
      <c r="L546" s="289"/>
      <c r="O546" t="s">
        <v>626</v>
      </c>
    </row>
    <row r="547" spans="2:15" customFormat="1" ht="16.2" x14ac:dyDescent="0.35">
      <c r="B547" s="289" t="s">
        <v>504</v>
      </c>
      <c r="C547" t="s">
        <v>661</v>
      </c>
      <c r="D547" t="s">
        <v>482</v>
      </c>
      <c r="E547" t="s">
        <v>766</v>
      </c>
      <c r="F547" s="472"/>
      <c r="G547" s="11" t="s">
        <v>1224</v>
      </c>
      <c r="H547" s="11"/>
      <c r="I547" t="s">
        <v>109</v>
      </c>
      <c r="J547" s="461">
        <v>569075.19220350741</v>
      </c>
      <c r="K547" s="288" t="s">
        <v>838</v>
      </c>
      <c r="L547" s="289"/>
      <c r="O547" t="s">
        <v>626</v>
      </c>
    </row>
    <row r="548" spans="2:15" customFormat="1" ht="16.2" x14ac:dyDescent="0.35">
      <c r="B548" s="289" t="s">
        <v>504</v>
      </c>
      <c r="C548" t="s">
        <v>661</v>
      </c>
      <c r="D548" t="s">
        <v>482</v>
      </c>
      <c r="E548" t="s">
        <v>768</v>
      </c>
      <c r="F548" s="472"/>
      <c r="G548" s="11" t="s">
        <v>1224</v>
      </c>
      <c r="H548" s="11"/>
      <c r="I548" t="s">
        <v>109</v>
      </c>
      <c r="J548" s="461">
        <v>594284.57441304123</v>
      </c>
      <c r="K548" s="288" t="s">
        <v>838</v>
      </c>
      <c r="L548" s="289"/>
      <c r="O548" t="s">
        <v>626</v>
      </c>
    </row>
    <row r="549" spans="2:15" customFormat="1" ht="16.2" x14ac:dyDescent="0.35">
      <c r="B549" s="289" t="s">
        <v>504</v>
      </c>
      <c r="C549" t="s">
        <v>661</v>
      </c>
      <c r="D549" t="s">
        <v>473</v>
      </c>
      <c r="E549" t="s">
        <v>723</v>
      </c>
      <c r="F549" s="472"/>
      <c r="G549" s="11" t="s">
        <v>1224</v>
      </c>
      <c r="H549" s="11"/>
      <c r="I549" t="s">
        <v>109</v>
      </c>
      <c r="J549" s="461">
        <v>170001.023867932</v>
      </c>
      <c r="K549" s="288" t="s">
        <v>838</v>
      </c>
      <c r="L549" s="289"/>
      <c r="O549" t="s">
        <v>626</v>
      </c>
    </row>
    <row r="550" spans="2:15" customFormat="1" ht="16.2" x14ac:dyDescent="0.35">
      <c r="B550" s="289" t="s">
        <v>504</v>
      </c>
      <c r="C550" t="s">
        <v>661</v>
      </c>
      <c r="D550" t="s">
        <v>473</v>
      </c>
      <c r="E550" t="s">
        <v>726</v>
      </c>
      <c r="F550" s="472"/>
      <c r="G550" s="11" t="s">
        <v>1224</v>
      </c>
      <c r="H550" s="11"/>
      <c r="I550" t="s">
        <v>109</v>
      </c>
      <c r="J550" s="461">
        <v>34963.777476122938</v>
      </c>
      <c r="K550" s="288" t="s">
        <v>838</v>
      </c>
      <c r="L550" s="289"/>
      <c r="O550" t="s">
        <v>839</v>
      </c>
    </row>
    <row r="551" spans="2:15" customFormat="1" ht="16.2" x14ac:dyDescent="0.35">
      <c r="B551" s="289" t="s">
        <v>504</v>
      </c>
      <c r="C551" t="s">
        <v>661</v>
      </c>
      <c r="D551" t="s">
        <v>473</v>
      </c>
      <c r="E551" t="s">
        <v>742</v>
      </c>
      <c r="F551" s="472"/>
      <c r="G551" s="11" t="s">
        <v>1224</v>
      </c>
      <c r="H551" s="11"/>
      <c r="I551" t="s">
        <v>109</v>
      </c>
      <c r="J551" s="461">
        <v>496290.95210014674</v>
      </c>
      <c r="K551" s="288" t="s">
        <v>838</v>
      </c>
      <c r="L551" s="289"/>
      <c r="O551" t="s">
        <v>626</v>
      </c>
    </row>
    <row r="552" spans="2:15" customFormat="1" ht="16.2" x14ac:dyDescent="0.35">
      <c r="B552" s="289" t="s">
        <v>504</v>
      </c>
      <c r="C552" t="s">
        <v>661</v>
      </c>
      <c r="D552" t="s">
        <v>473</v>
      </c>
      <c r="E552" t="s">
        <v>743</v>
      </c>
      <c r="F552" s="472"/>
      <c r="G552" s="11" t="s">
        <v>1224</v>
      </c>
      <c r="H552" s="11"/>
      <c r="I552" t="s">
        <v>109</v>
      </c>
      <c r="J552" s="461">
        <v>40270.043645262027</v>
      </c>
      <c r="K552" s="288" t="s">
        <v>838</v>
      </c>
      <c r="L552" s="289"/>
      <c r="O552" t="s">
        <v>626</v>
      </c>
    </row>
    <row r="553" spans="2:15" customFormat="1" ht="16.2" x14ac:dyDescent="0.35">
      <c r="B553" s="289" t="s">
        <v>504</v>
      </c>
      <c r="C553" t="s">
        <v>661</v>
      </c>
      <c r="D553" t="s">
        <v>765</v>
      </c>
      <c r="E553" t="s">
        <v>784</v>
      </c>
      <c r="F553" s="472"/>
      <c r="G553" s="11" t="s">
        <v>1224</v>
      </c>
      <c r="H553" s="11"/>
      <c r="I553" t="s">
        <v>109</v>
      </c>
      <c r="J553" s="461">
        <v>226500</v>
      </c>
      <c r="K553" s="288" t="s">
        <v>838</v>
      </c>
      <c r="L553" s="289"/>
      <c r="O553" t="s">
        <v>626</v>
      </c>
    </row>
    <row r="554" spans="2:15" customFormat="1" ht="16.2" x14ac:dyDescent="0.35">
      <c r="B554" s="289" t="s">
        <v>504</v>
      </c>
      <c r="C554" t="s">
        <v>661</v>
      </c>
      <c r="D554" t="s">
        <v>765</v>
      </c>
      <c r="E554" t="s">
        <v>785</v>
      </c>
      <c r="F554" s="472"/>
      <c r="G554" s="11" t="s">
        <v>1224</v>
      </c>
      <c r="H554" s="11"/>
      <c r="I554" t="s">
        <v>109</v>
      </c>
      <c r="J554" s="461">
        <v>1000000</v>
      </c>
      <c r="K554" s="288" t="s">
        <v>838</v>
      </c>
      <c r="L554" s="289"/>
      <c r="O554" t="s">
        <v>626</v>
      </c>
    </row>
    <row r="555" spans="2:15" customFormat="1" ht="16.2" x14ac:dyDescent="0.35">
      <c r="B555" s="289" t="s">
        <v>504</v>
      </c>
      <c r="C555" t="s">
        <v>845</v>
      </c>
      <c r="D555" t="s">
        <v>481</v>
      </c>
      <c r="E555" t="s">
        <v>770</v>
      </c>
      <c r="F555" s="472"/>
      <c r="G555" s="11" t="s">
        <v>1224</v>
      </c>
      <c r="H555" s="11"/>
      <c r="I555" t="s">
        <v>109</v>
      </c>
      <c r="J555" s="461">
        <v>138230.94</v>
      </c>
      <c r="K555" s="288" t="s">
        <v>838</v>
      </c>
      <c r="L555" s="289"/>
      <c r="O555" t="s">
        <v>844</v>
      </c>
    </row>
    <row r="556" spans="2:15" customFormat="1" ht="16.2" x14ac:dyDescent="0.35">
      <c r="B556" s="289" t="s">
        <v>504</v>
      </c>
      <c r="C556" t="s">
        <v>845</v>
      </c>
      <c r="D556" t="s">
        <v>481</v>
      </c>
      <c r="E556" t="s">
        <v>774</v>
      </c>
      <c r="F556" s="472"/>
      <c r="G556" s="11" t="s">
        <v>1224</v>
      </c>
      <c r="H556" s="11"/>
      <c r="I556" t="s">
        <v>109</v>
      </c>
      <c r="J556" s="461">
        <v>16650</v>
      </c>
      <c r="K556" s="288" t="s">
        <v>838</v>
      </c>
      <c r="L556" s="289"/>
      <c r="O556" t="s">
        <v>844</v>
      </c>
    </row>
    <row r="557" spans="2:15" customFormat="1" ht="16.2" x14ac:dyDescent="0.35">
      <c r="B557" s="289" t="s">
        <v>504</v>
      </c>
      <c r="C557" t="s">
        <v>845</v>
      </c>
      <c r="D557" t="s">
        <v>471</v>
      </c>
      <c r="E557" t="s">
        <v>771</v>
      </c>
      <c r="F557" s="472"/>
      <c r="G557" s="11" t="s">
        <v>1224</v>
      </c>
      <c r="H557" s="11"/>
      <c r="I557" t="s">
        <v>109</v>
      </c>
      <c r="J557" s="461">
        <v>151695.18</v>
      </c>
      <c r="K557" s="288" t="s">
        <v>838</v>
      </c>
      <c r="L557" s="289"/>
      <c r="O557" t="s">
        <v>844</v>
      </c>
    </row>
    <row r="558" spans="2:15" customFormat="1" ht="16.2" x14ac:dyDescent="0.35">
      <c r="B558" s="289" t="s">
        <v>504</v>
      </c>
      <c r="C558" t="s">
        <v>845</v>
      </c>
      <c r="D558" t="s">
        <v>479</v>
      </c>
      <c r="E558" t="s">
        <v>779</v>
      </c>
      <c r="F558" s="472"/>
      <c r="G558" s="11" t="s">
        <v>1224</v>
      </c>
      <c r="H558" s="11"/>
      <c r="I558" t="s">
        <v>109</v>
      </c>
      <c r="J558" s="461">
        <v>64506.28</v>
      </c>
      <c r="K558" s="288" t="s">
        <v>838</v>
      </c>
      <c r="L558" s="289"/>
      <c r="O558" t="s">
        <v>844</v>
      </c>
    </row>
    <row r="559" spans="2:15" customFormat="1" ht="16.2" x14ac:dyDescent="0.35">
      <c r="B559" s="289" t="s">
        <v>504</v>
      </c>
      <c r="C559" t="s">
        <v>845</v>
      </c>
      <c r="D559" t="s">
        <v>479</v>
      </c>
      <c r="E559" t="s">
        <v>781</v>
      </c>
      <c r="F559" s="472"/>
      <c r="G559" s="11" t="s">
        <v>1224</v>
      </c>
      <c r="H559" s="11"/>
      <c r="I559" t="s">
        <v>109</v>
      </c>
      <c r="J559" s="461">
        <v>3.4879686387182782</v>
      </c>
      <c r="K559" s="288" t="s">
        <v>838</v>
      </c>
      <c r="L559" s="289"/>
      <c r="O559" t="s">
        <v>844</v>
      </c>
    </row>
    <row r="560" spans="2:15" customFormat="1" ht="16.2" x14ac:dyDescent="0.35">
      <c r="B560" s="289" t="s">
        <v>504</v>
      </c>
      <c r="C560" t="s">
        <v>845</v>
      </c>
      <c r="D560" t="s">
        <v>482</v>
      </c>
      <c r="E560" t="s">
        <v>766</v>
      </c>
      <c r="F560" s="472"/>
      <c r="G560" s="11" t="s">
        <v>1224</v>
      </c>
      <c r="H560" s="11"/>
      <c r="I560" t="s">
        <v>109</v>
      </c>
      <c r="J560" s="461">
        <v>939.17664461069285</v>
      </c>
      <c r="K560" s="288" t="s">
        <v>838</v>
      </c>
      <c r="L560" s="289"/>
      <c r="O560" t="s">
        <v>844</v>
      </c>
    </row>
    <row r="561" spans="2:15" customFormat="1" ht="16.2" x14ac:dyDescent="0.35">
      <c r="B561" s="289" t="s">
        <v>504</v>
      </c>
      <c r="C561" t="s">
        <v>845</v>
      </c>
      <c r="D561" t="s">
        <v>482</v>
      </c>
      <c r="E561" t="s">
        <v>768</v>
      </c>
      <c r="F561" s="472"/>
      <c r="G561" s="11" t="s">
        <v>1224</v>
      </c>
      <c r="H561" s="11"/>
      <c r="I561" t="s">
        <v>109</v>
      </c>
      <c r="J561" s="461">
        <v>3788634.6824609353</v>
      </c>
      <c r="K561" s="288" t="s">
        <v>838</v>
      </c>
      <c r="L561" s="289"/>
      <c r="O561" t="s">
        <v>844</v>
      </c>
    </row>
    <row r="562" spans="2:15" customFormat="1" ht="16.2" x14ac:dyDescent="0.35">
      <c r="B562" s="289" t="s">
        <v>504</v>
      </c>
      <c r="C562" t="s">
        <v>845</v>
      </c>
      <c r="D562" t="s">
        <v>473</v>
      </c>
      <c r="E562" t="s">
        <v>723</v>
      </c>
      <c r="F562" s="472"/>
      <c r="G562" s="11" t="s">
        <v>1224</v>
      </c>
      <c r="H562" s="11"/>
      <c r="I562" t="s">
        <v>109</v>
      </c>
      <c r="J562" s="461">
        <v>602840.9614132056</v>
      </c>
      <c r="K562" s="288" t="s">
        <v>838</v>
      </c>
      <c r="L562" s="289"/>
      <c r="O562" t="s">
        <v>844</v>
      </c>
    </row>
    <row r="563" spans="2:15" customFormat="1" ht="16.2" x14ac:dyDescent="0.35">
      <c r="B563" s="289" t="s">
        <v>504</v>
      </c>
      <c r="C563" t="s">
        <v>845</v>
      </c>
      <c r="D563" t="s">
        <v>473</v>
      </c>
      <c r="E563" t="s">
        <v>726</v>
      </c>
      <c r="F563" s="472"/>
      <c r="G563" s="11" t="s">
        <v>1224</v>
      </c>
      <c r="H563" s="11"/>
      <c r="I563" t="s">
        <v>109</v>
      </c>
      <c r="J563" s="461">
        <v>35185.574540872542</v>
      </c>
      <c r="K563" s="288" t="s">
        <v>838</v>
      </c>
      <c r="L563" s="289"/>
      <c r="O563" t="s">
        <v>844</v>
      </c>
    </row>
    <row r="564" spans="2:15" customFormat="1" ht="16.2" x14ac:dyDescent="0.35">
      <c r="B564" s="289" t="s">
        <v>504</v>
      </c>
      <c r="C564" t="s">
        <v>845</v>
      </c>
      <c r="D564" t="s">
        <v>473</v>
      </c>
      <c r="E564" t="s">
        <v>776</v>
      </c>
      <c r="F564" s="472"/>
      <c r="G564" s="11" t="s">
        <v>1224</v>
      </c>
      <c r="H564" s="11"/>
      <c r="I564" t="s">
        <v>109</v>
      </c>
      <c r="J564" s="461">
        <v>18368.809598305321</v>
      </c>
      <c r="K564" s="288" t="s">
        <v>838</v>
      </c>
      <c r="L564" s="289"/>
      <c r="O564" t="s">
        <v>844</v>
      </c>
    </row>
    <row r="565" spans="2:15" customFormat="1" ht="16.2" x14ac:dyDescent="0.35">
      <c r="B565" s="289" t="s">
        <v>504</v>
      </c>
      <c r="C565" t="s">
        <v>845</v>
      </c>
      <c r="D565" t="s">
        <v>473</v>
      </c>
      <c r="E565" t="s">
        <v>742</v>
      </c>
      <c r="F565" s="472"/>
      <c r="G565" s="11" t="s">
        <v>1224</v>
      </c>
      <c r="H565" s="11"/>
      <c r="I565" t="s">
        <v>109</v>
      </c>
      <c r="J565" s="461">
        <v>2739.2423864279672</v>
      </c>
      <c r="K565" s="288" t="s">
        <v>838</v>
      </c>
      <c r="L565" s="289"/>
      <c r="O565" t="s">
        <v>844</v>
      </c>
    </row>
    <row r="566" spans="2:15" customFormat="1" ht="16.2" x14ac:dyDescent="0.35">
      <c r="B566" s="289" t="s">
        <v>504</v>
      </c>
      <c r="C566" t="s">
        <v>845</v>
      </c>
      <c r="D566" t="s">
        <v>473</v>
      </c>
      <c r="E566" t="s">
        <v>743</v>
      </c>
      <c r="F566" s="472"/>
      <c r="G566" s="11" t="s">
        <v>1224</v>
      </c>
      <c r="H566" s="11"/>
      <c r="I566" t="s">
        <v>109</v>
      </c>
      <c r="J566" s="461">
        <v>7053234.2206246685</v>
      </c>
      <c r="K566" s="288" t="s">
        <v>838</v>
      </c>
      <c r="L566" s="289"/>
      <c r="O566" t="s">
        <v>844</v>
      </c>
    </row>
    <row r="567" spans="2:15" customFormat="1" ht="16.2" x14ac:dyDescent="0.35">
      <c r="B567" s="289" t="s">
        <v>504</v>
      </c>
      <c r="C567" t="s">
        <v>652</v>
      </c>
      <c r="D567" t="s">
        <v>481</v>
      </c>
      <c r="E567" t="s">
        <v>770</v>
      </c>
      <c r="F567" s="472"/>
      <c r="G567" s="11" t="s">
        <v>1224</v>
      </c>
      <c r="H567" s="11"/>
      <c r="I567" t="s">
        <v>109</v>
      </c>
      <c r="J567" s="461">
        <v>66045.240000000005</v>
      </c>
      <c r="K567" s="288" t="s">
        <v>838</v>
      </c>
      <c r="L567" s="289"/>
      <c r="O567" t="s">
        <v>844</v>
      </c>
    </row>
    <row r="568" spans="2:15" customFormat="1" ht="16.2" x14ac:dyDescent="0.35">
      <c r="B568" s="289" t="s">
        <v>504</v>
      </c>
      <c r="C568" t="s">
        <v>652</v>
      </c>
      <c r="D568" t="s">
        <v>481</v>
      </c>
      <c r="E568" t="s">
        <v>774</v>
      </c>
      <c r="F568" s="472"/>
      <c r="G568" s="11" t="s">
        <v>1224</v>
      </c>
      <c r="H568" s="11"/>
      <c r="I568" t="s">
        <v>109</v>
      </c>
      <c r="J568" s="461">
        <v>5000</v>
      </c>
      <c r="K568" s="288" t="s">
        <v>838</v>
      </c>
      <c r="L568" s="289"/>
      <c r="O568" t="s">
        <v>626</v>
      </c>
    </row>
    <row r="569" spans="2:15" customFormat="1" ht="16.2" x14ac:dyDescent="0.35">
      <c r="B569" s="289" t="s">
        <v>504</v>
      </c>
      <c r="C569" t="s">
        <v>547</v>
      </c>
      <c r="D569" t="s">
        <v>1220</v>
      </c>
      <c r="E569" t="s">
        <v>794</v>
      </c>
      <c r="F569" s="472"/>
      <c r="G569" s="11" t="s">
        <v>1224</v>
      </c>
      <c r="H569" s="11"/>
      <c r="I569" t="s">
        <v>109</v>
      </c>
      <c r="J569" s="461">
        <v>698223.42316000001</v>
      </c>
      <c r="K569" s="288" t="s">
        <v>838</v>
      </c>
      <c r="L569" s="289"/>
      <c r="O569" t="s">
        <v>626</v>
      </c>
    </row>
    <row r="570" spans="2:15" customFormat="1" ht="16.2" x14ac:dyDescent="0.35">
      <c r="B570" s="289" t="s">
        <v>504</v>
      </c>
      <c r="C570" t="s">
        <v>547</v>
      </c>
      <c r="D570" t="s">
        <v>481</v>
      </c>
      <c r="E570" t="s">
        <v>770</v>
      </c>
      <c r="F570" s="472"/>
      <c r="G570" s="11" t="s">
        <v>1224</v>
      </c>
      <c r="H570" s="11"/>
      <c r="I570" t="s">
        <v>109</v>
      </c>
      <c r="J570" s="461">
        <v>55067.76</v>
      </c>
      <c r="K570" s="288" t="s">
        <v>838</v>
      </c>
      <c r="L570" s="289"/>
      <c r="O570" t="s">
        <v>626</v>
      </c>
    </row>
    <row r="571" spans="2:15" customFormat="1" ht="16.2" x14ac:dyDescent="0.35">
      <c r="B571" s="289" t="s">
        <v>504</v>
      </c>
      <c r="C571" t="s">
        <v>547</v>
      </c>
      <c r="D571" t="s">
        <v>485</v>
      </c>
      <c r="E571" t="s">
        <v>800</v>
      </c>
      <c r="F571" s="472"/>
      <c r="G571" s="11" t="s">
        <v>1224</v>
      </c>
      <c r="H571" s="11"/>
      <c r="I571" t="s">
        <v>109</v>
      </c>
      <c r="J571" s="461">
        <v>1538662.5</v>
      </c>
      <c r="K571" s="288" t="s">
        <v>838</v>
      </c>
      <c r="L571" s="289"/>
      <c r="O571" t="s">
        <v>626</v>
      </c>
    </row>
    <row r="572" spans="2:15" customFormat="1" ht="16.2" x14ac:dyDescent="0.35">
      <c r="B572" s="289" t="s">
        <v>504</v>
      </c>
      <c r="C572" t="s">
        <v>547</v>
      </c>
      <c r="D572" t="s">
        <v>471</v>
      </c>
      <c r="E572" t="s">
        <v>792</v>
      </c>
      <c r="F572" s="472"/>
      <c r="G572" s="11" t="s">
        <v>1224</v>
      </c>
      <c r="H572" s="11"/>
      <c r="I572" t="s">
        <v>109</v>
      </c>
      <c r="J572" s="461">
        <v>521409.89</v>
      </c>
      <c r="K572" s="288" t="s">
        <v>838</v>
      </c>
      <c r="L572" s="289"/>
      <c r="O572" t="s">
        <v>626</v>
      </c>
    </row>
    <row r="573" spans="2:15" customFormat="1" ht="16.2" x14ac:dyDescent="0.35">
      <c r="B573" s="289" t="s">
        <v>504</v>
      </c>
      <c r="C573" t="s">
        <v>547</v>
      </c>
      <c r="D573" t="s">
        <v>479</v>
      </c>
      <c r="E573" t="s">
        <v>760</v>
      </c>
      <c r="F573" s="472"/>
      <c r="G573" s="11" t="s">
        <v>1224</v>
      </c>
      <c r="H573" s="11"/>
      <c r="I573" t="s">
        <v>109</v>
      </c>
      <c r="J573" s="461">
        <v>885720</v>
      </c>
      <c r="K573" s="288" t="s">
        <v>838</v>
      </c>
      <c r="L573" s="289"/>
      <c r="O573" t="s">
        <v>626</v>
      </c>
    </row>
    <row r="574" spans="2:15" customFormat="1" ht="16.2" x14ac:dyDescent="0.35">
      <c r="B574" s="289" t="s">
        <v>504</v>
      </c>
      <c r="C574" t="s">
        <v>547</v>
      </c>
      <c r="D574" t="s">
        <v>479</v>
      </c>
      <c r="E574" t="s">
        <v>779</v>
      </c>
      <c r="F574" s="472"/>
      <c r="G574" s="11" t="s">
        <v>1224</v>
      </c>
      <c r="H574" s="11"/>
      <c r="I574" t="s">
        <v>109</v>
      </c>
      <c r="J574" s="461">
        <v>25.174891495565468</v>
      </c>
      <c r="K574" s="288" t="s">
        <v>838</v>
      </c>
      <c r="L574" s="289"/>
      <c r="O574" t="s">
        <v>626</v>
      </c>
    </row>
    <row r="575" spans="2:15" customFormat="1" ht="16.2" x14ac:dyDescent="0.35">
      <c r="B575" s="289" t="s">
        <v>504</v>
      </c>
      <c r="C575" t="s">
        <v>547</v>
      </c>
      <c r="D575" t="s">
        <v>479</v>
      </c>
      <c r="E575" t="s">
        <v>791</v>
      </c>
      <c r="F575" s="472"/>
      <c r="G575" s="11" t="s">
        <v>1224</v>
      </c>
      <c r="H575" s="11"/>
      <c r="I575" t="s">
        <v>109</v>
      </c>
      <c r="J575" s="461">
        <v>4983523.8999999901</v>
      </c>
      <c r="K575" s="288" t="s">
        <v>838</v>
      </c>
      <c r="L575" s="289"/>
      <c r="O575" t="s">
        <v>626</v>
      </c>
    </row>
    <row r="576" spans="2:15" customFormat="1" ht="16.2" x14ac:dyDescent="0.35">
      <c r="B576" s="289" t="s">
        <v>504</v>
      </c>
      <c r="C576" t="s">
        <v>547</v>
      </c>
      <c r="D576" t="s">
        <v>479</v>
      </c>
      <c r="E576" t="s">
        <v>796</v>
      </c>
      <c r="F576" s="472"/>
      <c r="G576" s="11" t="s">
        <v>1224</v>
      </c>
      <c r="H576" s="11"/>
      <c r="I576" t="s">
        <v>109</v>
      </c>
      <c r="J576" s="461">
        <v>146287.5</v>
      </c>
      <c r="K576" s="288" t="s">
        <v>838</v>
      </c>
      <c r="L576" s="289"/>
      <c r="O576" t="s">
        <v>626</v>
      </c>
    </row>
    <row r="577" spans="2:15" customFormat="1" ht="16.2" x14ac:dyDescent="0.35">
      <c r="B577" s="289" t="s">
        <v>504</v>
      </c>
      <c r="C577" t="s">
        <v>547</v>
      </c>
      <c r="D577" t="s">
        <v>479</v>
      </c>
      <c r="E577" t="s">
        <v>798</v>
      </c>
      <c r="F577" s="472"/>
      <c r="G577" s="11" t="s">
        <v>1224</v>
      </c>
      <c r="H577" s="11"/>
      <c r="I577" t="s">
        <v>109</v>
      </c>
      <c r="J577" s="461">
        <v>5350000</v>
      </c>
      <c r="K577" s="288" t="s">
        <v>838</v>
      </c>
      <c r="L577" s="289"/>
      <c r="O577" t="s">
        <v>626</v>
      </c>
    </row>
    <row r="578" spans="2:15" customFormat="1" ht="16.2" x14ac:dyDescent="0.35">
      <c r="B578" s="289" t="s">
        <v>504</v>
      </c>
      <c r="C578" t="s">
        <v>547</v>
      </c>
      <c r="D578" t="s">
        <v>482</v>
      </c>
      <c r="E578" t="s">
        <v>766</v>
      </c>
      <c r="F578" s="472"/>
      <c r="G578" s="11" t="s">
        <v>1224</v>
      </c>
      <c r="H578" s="11"/>
      <c r="I578" t="s">
        <v>109</v>
      </c>
      <c r="J578" s="461">
        <v>8029553.9825540697</v>
      </c>
      <c r="K578" s="288" t="s">
        <v>838</v>
      </c>
      <c r="L578" s="289"/>
      <c r="O578" t="s">
        <v>626</v>
      </c>
    </row>
    <row r="579" spans="2:15" customFormat="1" ht="16.2" x14ac:dyDescent="0.35">
      <c r="B579" s="289" t="s">
        <v>504</v>
      </c>
      <c r="C579" t="s">
        <v>547</v>
      </c>
      <c r="D579" t="s">
        <v>482</v>
      </c>
      <c r="E579" t="s">
        <v>768</v>
      </c>
      <c r="F579" s="472"/>
      <c r="G579" s="11" t="s">
        <v>1224</v>
      </c>
      <c r="H579" s="11"/>
      <c r="I579" t="s">
        <v>109</v>
      </c>
      <c r="J579" s="461">
        <v>5428033.4814553289</v>
      </c>
      <c r="K579" s="288" t="s">
        <v>838</v>
      </c>
      <c r="L579" s="289"/>
      <c r="O579" t="s">
        <v>626</v>
      </c>
    </row>
    <row r="580" spans="2:15" customFormat="1" ht="16.2" x14ac:dyDescent="0.35">
      <c r="B580" s="289" t="s">
        <v>504</v>
      </c>
      <c r="C580" t="s">
        <v>547</v>
      </c>
      <c r="D580" t="s">
        <v>473</v>
      </c>
      <c r="E580" t="s">
        <v>723</v>
      </c>
      <c r="F580" s="472"/>
      <c r="G580" s="11" t="s">
        <v>1224</v>
      </c>
      <c r="H580" s="11"/>
      <c r="I580" t="s">
        <v>109</v>
      </c>
      <c r="J580" s="461">
        <v>3766687.8811062886</v>
      </c>
      <c r="K580" s="288" t="s">
        <v>838</v>
      </c>
      <c r="L580" s="289"/>
      <c r="O580" t="s">
        <v>626</v>
      </c>
    </row>
    <row r="581" spans="2:15" customFormat="1" ht="16.2" x14ac:dyDescent="0.35">
      <c r="B581" s="289" t="s">
        <v>504</v>
      </c>
      <c r="C581" t="s">
        <v>547</v>
      </c>
      <c r="D581" t="s">
        <v>473</v>
      </c>
      <c r="E581" t="s">
        <v>726</v>
      </c>
      <c r="F581" s="472"/>
      <c r="G581" s="11" t="s">
        <v>1224</v>
      </c>
      <c r="H581" s="11"/>
      <c r="I581" t="s">
        <v>109</v>
      </c>
      <c r="J581" s="461">
        <v>925574.86897290591</v>
      </c>
      <c r="K581" s="288" t="s">
        <v>838</v>
      </c>
      <c r="L581" s="289"/>
      <c r="O581" t="s">
        <v>626</v>
      </c>
    </row>
    <row r="582" spans="2:15" customFormat="1" ht="16.2" x14ac:dyDescent="0.35">
      <c r="B582" s="289" t="s">
        <v>504</v>
      </c>
      <c r="C582" t="s">
        <v>547</v>
      </c>
      <c r="D582" t="s">
        <v>473</v>
      </c>
      <c r="E582" t="s">
        <v>776</v>
      </c>
      <c r="F582" s="472"/>
      <c r="G582" s="11" t="s">
        <v>1224</v>
      </c>
      <c r="H582" s="11"/>
      <c r="I582" t="s">
        <v>109</v>
      </c>
      <c r="J582" s="461">
        <v>513135.90952574427</v>
      </c>
      <c r="K582" s="288" t="s">
        <v>838</v>
      </c>
      <c r="L582" s="289"/>
      <c r="O582" t="s">
        <v>626</v>
      </c>
    </row>
    <row r="583" spans="2:15" customFormat="1" ht="16.2" x14ac:dyDescent="0.35">
      <c r="B583" s="289" t="s">
        <v>504</v>
      </c>
      <c r="C583" t="s">
        <v>547</v>
      </c>
      <c r="D583" t="s">
        <v>473</v>
      </c>
      <c r="E583" t="s">
        <v>742</v>
      </c>
      <c r="F583" s="472"/>
      <c r="G583" s="11" t="s">
        <v>1224</v>
      </c>
      <c r="H583" s="11"/>
      <c r="I583" t="s">
        <v>109</v>
      </c>
      <c r="J583" s="461">
        <v>21253596.719999999</v>
      </c>
      <c r="K583" s="288" t="s">
        <v>838</v>
      </c>
      <c r="L583" s="289"/>
      <c r="O583" t="s">
        <v>626</v>
      </c>
    </row>
    <row r="584" spans="2:15" customFormat="1" ht="16.2" x14ac:dyDescent="0.35">
      <c r="B584" s="289" t="s">
        <v>504</v>
      </c>
      <c r="C584" t="s">
        <v>547</v>
      </c>
      <c r="D584" t="s">
        <v>473</v>
      </c>
      <c r="E584" t="s">
        <v>743</v>
      </c>
      <c r="F584" s="472"/>
      <c r="G584" s="11" t="s">
        <v>1224</v>
      </c>
      <c r="H584" s="11"/>
      <c r="I584" t="s">
        <v>109</v>
      </c>
      <c r="J584" s="461">
        <v>4319708.2380018141</v>
      </c>
      <c r="K584" s="288" t="s">
        <v>838</v>
      </c>
      <c r="L584" s="289"/>
      <c r="O584" t="s">
        <v>626</v>
      </c>
    </row>
    <row r="585" spans="2:15" customFormat="1" ht="16.2" x14ac:dyDescent="0.35">
      <c r="B585" s="289" t="s">
        <v>504</v>
      </c>
      <c r="C585" t="s">
        <v>512</v>
      </c>
      <c r="D585" t="s">
        <v>1220</v>
      </c>
      <c r="E585" t="s">
        <v>794</v>
      </c>
      <c r="F585" s="472"/>
      <c r="G585" s="11" t="s">
        <v>1224</v>
      </c>
      <c r="H585" s="11"/>
      <c r="I585" t="s">
        <v>109</v>
      </c>
      <c r="J585" s="461">
        <v>214238.78262000001</v>
      </c>
      <c r="K585" s="288" t="s">
        <v>838</v>
      </c>
      <c r="L585" s="289"/>
      <c r="O585" t="s">
        <v>626</v>
      </c>
    </row>
    <row r="586" spans="2:15" customFormat="1" ht="16.2" x14ac:dyDescent="0.35">
      <c r="B586" s="289" t="s">
        <v>504</v>
      </c>
      <c r="C586" t="s">
        <v>512</v>
      </c>
      <c r="D586" t="s">
        <v>481</v>
      </c>
      <c r="E586" t="s">
        <v>770</v>
      </c>
      <c r="F586" s="472"/>
      <c r="G586" s="11" t="s">
        <v>1224</v>
      </c>
      <c r="H586" s="11"/>
      <c r="I586" t="s">
        <v>109</v>
      </c>
      <c r="J586" s="461">
        <v>146947</v>
      </c>
      <c r="K586" s="288" t="s">
        <v>838</v>
      </c>
      <c r="L586" s="289"/>
      <c r="O586" t="s">
        <v>626</v>
      </c>
    </row>
    <row r="587" spans="2:15" customFormat="1" ht="16.2" x14ac:dyDescent="0.35">
      <c r="B587" s="289" t="s">
        <v>504</v>
      </c>
      <c r="C587" t="s">
        <v>512</v>
      </c>
      <c r="D587" t="s">
        <v>471</v>
      </c>
      <c r="E587" t="s">
        <v>787</v>
      </c>
      <c r="F587" s="472"/>
      <c r="G587" s="11" t="s">
        <v>1224</v>
      </c>
      <c r="H587" s="11"/>
      <c r="I587" t="s">
        <v>109</v>
      </c>
      <c r="J587" s="461">
        <v>71731.627292593694</v>
      </c>
      <c r="K587" s="288" t="s">
        <v>838</v>
      </c>
      <c r="L587" s="289"/>
      <c r="O587" t="s">
        <v>626</v>
      </c>
    </row>
    <row r="588" spans="2:15" customFormat="1" ht="16.2" x14ac:dyDescent="0.35">
      <c r="B588" s="289" t="s">
        <v>504</v>
      </c>
      <c r="C588" t="s">
        <v>512</v>
      </c>
      <c r="D588" t="s">
        <v>471</v>
      </c>
      <c r="E588" t="s">
        <v>792</v>
      </c>
      <c r="F588" s="472"/>
      <c r="G588" s="11" t="s">
        <v>1224</v>
      </c>
      <c r="H588" s="11"/>
      <c r="I588" t="s">
        <v>109</v>
      </c>
      <c r="J588" s="461">
        <v>902134.01200037741</v>
      </c>
      <c r="K588" s="288" t="s">
        <v>838</v>
      </c>
      <c r="L588" s="289"/>
      <c r="O588" t="s">
        <v>626</v>
      </c>
    </row>
    <row r="589" spans="2:15" customFormat="1" ht="16.2" x14ac:dyDescent="0.35">
      <c r="B589" s="289" t="s">
        <v>504</v>
      </c>
      <c r="C589" t="s">
        <v>512</v>
      </c>
      <c r="D589" t="s">
        <v>479</v>
      </c>
      <c r="E589" t="s">
        <v>779</v>
      </c>
      <c r="F589" s="472"/>
      <c r="G589" s="11" t="s">
        <v>1224</v>
      </c>
      <c r="H589" s="11"/>
      <c r="I589" t="s">
        <v>109</v>
      </c>
      <c r="J589" s="461">
        <v>1.8203239610662347</v>
      </c>
      <c r="K589" s="288" t="s">
        <v>838</v>
      </c>
      <c r="L589" s="289"/>
      <c r="O589" t="s">
        <v>626</v>
      </c>
    </row>
    <row r="590" spans="2:15" customFormat="1" ht="16.2" x14ac:dyDescent="0.35">
      <c r="B590" s="289" t="s">
        <v>504</v>
      </c>
      <c r="C590" t="s">
        <v>512</v>
      </c>
      <c r="D590" t="s">
        <v>479</v>
      </c>
      <c r="E590" t="s">
        <v>781</v>
      </c>
      <c r="F590" s="472"/>
      <c r="G590" s="11" t="s">
        <v>1224</v>
      </c>
      <c r="H590" s="11"/>
      <c r="I590" t="s">
        <v>109</v>
      </c>
      <c r="J590" s="461">
        <v>0.55393568258876669</v>
      </c>
      <c r="K590" s="288" t="s">
        <v>838</v>
      </c>
      <c r="L590" s="289"/>
      <c r="O590" t="s">
        <v>626</v>
      </c>
    </row>
    <row r="591" spans="2:15" customFormat="1" ht="16.2" x14ac:dyDescent="0.35">
      <c r="B591" s="289" t="s">
        <v>504</v>
      </c>
      <c r="C591" t="s">
        <v>512</v>
      </c>
      <c r="D591" t="s">
        <v>479</v>
      </c>
      <c r="E591" t="s">
        <v>791</v>
      </c>
      <c r="F591" s="472"/>
      <c r="G591" s="11" t="s">
        <v>1224</v>
      </c>
      <c r="H591" s="11"/>
      <c r="I591" t="s">
        <v>109</v>
      </c>
      <c r="J591" s="461">
        <v>548725.71750000003</v>
      </c>
      <c r="K591" s="288" t="s">
        <v>838</v>
      </c>
      <c r="L591" s="289"/>
      <c r="O591" t="s">
        <v>626</v>
      </c>
    </row>
    <row r="592" spans="2:15" customFormat="1" ht="16.2" x14ac:dyDescent="0.35">
      <c r="B592" s="289" t="s">
        <v>504</v>
      </c>
      <c r="C592" t="s">
        <v>512</v>
      </c>
      <c r="D592" t="s">
        <v>479</v>
      </c>
      <c r="E592" t="s">
        <v>798</v>
      </c>
      <c r="F592" s="472"/>
      <c r="G592" s="11" t="s">
        <v>1224</v>
      </c>
      <c r="H592" s="11"/>
      <c r="I592" t="s">
        <v>109</v>
      </c>
      <c r="J592" s="461">
        <v>180000</v>
      </c>
      <c r="K592" s="288" t="s">
        <v>838</v>
      </c>
      <c r="L592" s="289"/>
      <c r="O592" t="s">
        <v>626</v>
      </c>
    </row>
    <row r="593" spans="2:15" customFormat="1" ht="16.2" x14ac:dyDescent="0.35">
      <c r="B593" s="289" t="s">
        <v>504</v>
      </c>
      <c r="C593" t="s">
        <v>512</v>
      </c>
      <c r="D593" t="s">
        <v>479</v>
      </c>
      <c r="E593" t="s">
        <v>799</v>
      </c>
      <c r="F593" s="472"/>
      <c r="G593" s="11" t="s">
        <v>1224</v>
      </c>
      <c r="H593" s="11"/>
      <c r="I593" t="s">
        <v>109</v>
      </c>
      <c r="J593" s="461">
        <v>3279.6973441523264</v>
      </c>
      <c r="K593" s="288" t="s">
        <v>838</v>
      </c>
      <c r="L593" s="289"/>
      <c r="O593" t="s">
        <v>626</v>
      </c>
    </row>
    <row r="594" spans="2:15" customFormat="1" ht="16.2" x14ac:dyDescent="0.35">
      <c r="B594" s="289" t="s">
        <v>504</v>
      </c>
      <c r="C594" t="s">
        <v>512</v>
      </c>
      <c r="D594" t="s">
        <v>479</v>
      </c>
      <c r="E594" t="s">
        <v>802</v>
      </c>
      <c r="F594" s="472"/>
      <c r="G594" s="11" t="s">
        <v>1224</v>
      </c>
      <c r="H594" s="11"/>
      <c r="I594" t="s">
        <v>109</v>
      </c>
      <c r="J594" s="461">
        <v>462170.25</v>
      </c>
      <c r="K594" s="288" t="s">
        <v>838</v>
      </c>
      <c r="L594" s="289"/>
      <c r="O594" t="s">
        <v>626</v>
      </c>
    </row>
    <row r="595" spans="2:15" customFormat="1" ht="16.2" x14ac:dyDescent="0.35">
      <c r="B595" s="289" t="s">
        <v>504</v>
      </c>
      <c r="C595" t="s">
        <v>512</v>
      </c>
      <c r="D595" t="s">
        <v>482</v>
      </c>
      <c r="E595" t="s">
        <v>766</v>
      </c>
      <c r="F595" s="472"/>
      <c r="G595" s="11" t="s">
        <v>1224</v>
      </c>
      <c r="H595" s="11"/>
      <c r="I595" t="s">
        <v>109</v>
      </c>
      <c r="J595" s="461">
        <v>499921.85428447946</v>
      </c>
      <c r="K595" s="288" t="s">
        <v>838</v>
      </c>
      <c r="L595" s="289"/>
      <c r="O595" t="s">
        <v>626</v>
      </c>
    </row>
    <row r="596" spans="2:15" customFormat="1" ht="16.2" x14ac:dyDescent="0.35">
      <c r="B596" s="289" t="s">
        <v>504</v>
      </c>
      <c r="C596" t="s">
        <v>512</v>
      </c>
      <c r="D596" t="s">
        <v>482</v>
      </c>
      <c r="E596" t="s">
        <v>768</v>
      </c>
      <c r="F596" s="472"/>
      <c r="G596" s="11" t="s">
        <v>1224</v>
      </c>
      <c r="H596" s="11"/>
      <c r="I596" t="s">
        <v>109</v>
      </c>
      <c r="J596" s="461">
        <v>2045418.6585016954</v>
      </c>
      <c r="K596" s="288" t="s">
        <v>838</v>
      </c>
      <c r="L596" s="289"/>
      <c r="O596" t="s">
        <v>626</v>
      </c>
    </row>
    <row r="597" spans="2:15" customFormat="1" ht="16.2" x14ac:dyDescent="0.35">
      <c r="B597" s="289" t="s">
        <v>504</v>
      </c>
      <c r="C597" t="s">
        <v>512</v>
      </c>
      <c r="D597" t="s">
        <v>473</v>
      </c>
      <c r="E597" t="s">
        <v>723</v>
      </c>
      <c r="F597" s="472"/>
      <c r="G597" s="11" t="s">
        <v>1224</v>
      </c>
      <c r="H597" s="11"/>
      <c r="I597" t="s">
        <v>109</v>
      </c>
      <c r="J597" s="461">
        <v>3017248.38</v>
      </c>
      <c r="K597" s="288" t="s">
        <v>838</v>
      </c>
      <c r="L597" s="289"/>
      <c r="O597" t="s">
        <v>626</v>
      </c>
    </row>
    <row r="598" spans="2:15" customFormat="1" ht="16.2" x14ac:dyDescent="0.35">
      <c r="B598" s="289" t="s">
        <v>504</v>
      </c>
      <c r="C598" t="s">
        <v>512</v>
      </c>
      <c r="D598" t="s">
        <v>473</v>
      </c>
      <c r="E598" t="s">
        <v>726</v>
      </c>
      <c r="F598" s="472"/>
      <c r="G598" s="11" t="s">
        <v>1224</v>
      </c>
      <c r="H598" s="11"/>
      <c r="I598" t="s">
        <v>109</v>
      </c>
      <c r="J598" s="461">
        <v>850697.26562737778</v>
      </c>
      <c r="K598" s="288" t="s">
        <v>838</v>
      </c>
      <c r="L598" s="289"/>
      <c r="O598" t="s">
        <v>626</v>
      </c>
    </row>
    <row r="599" spans="2:15" customFormat="1" ht="16.2" x14ac:dyDescent="0.35">
      <c r="B599" s="289" t="s">
        <v>504</v>
      </c>
      <c r="C599" t="s">
        <v>512</v>
      </c>
      <c r="D599" t="s">
        <v>473</v>
      </c>
      <c r="E599" t="s">
        <v>776</v>
      </c>
      <c r="F599" s="472"/>
      <c r="G599" s="11" t="s">
        <v>1224</v>
      </c>
      <c r="H599" s="11"/>
      <c r="I599" t="s">
        <v>109</v>
      </c>
      <c r="J599" s="461">
        <v>442612.11813128885</v>
      </c>
      <c r="K599" s="288" t="s">
        <v>838</v>
      </c>
      <c r="L599" s="289"/>
      <c r="O599" t="s">
        <v>626</v>
      </c>
    </row>
    <row r="600" spans="2:15" customFormat="1" ht="16.2" x14ac:dyDescent="0.35">
      <c r="B600" s="289" t="s">
        <v>504</v>
      </c>
      <c r="C600" t="s">
        <v>512</v>
      </c>
      <c r="D600" t="s">
        <v>473</v>
      </c>
      <c r="E600" t="s">
        <v>740</v>
      </c>
      <c r="F600" s="472"/>
      <c r="G600" s="11" t="s">
        <v>1224</v>
      </c>
      <c r="H600" s="11"/>
      <c r="I600" t="s">
        <v>109</v>
      </c>
      <c r="J600" s="461">
        <v>159411.82</v>
      </c>
      <c r="K600" s="288" t="s">
        <v>838</v>
      </c>
      <c r="L600" s="289"/>
      <c r="O600" t="s">
        <v>626</v>
      </c>
    </row>
    <row r="601" spans="2:15" customFormat="1" ht="16.2" x14ac:dyDescent="0.35">
      <c r="B601" s="289" t="s">
        <v>504</v>
      </c>
      <c r="C601" t="s">
        <v>512</v>
      </c>
      <c r="D601" t="s">
        <v>473</v>
      </c>
      <c r="E601" t="s">
        <v>742</v>
      </c>
      <c r="F601" s="472"/>
      <c r="G601" s="11" t="s">
        <v>1224</v>
      </c>
      <c r="H601" s="11"/>
      <c r="I601" t="s">
        <v>109</v>
      </c>
      <c r="J601" s="461">
        <v>4923722.6199999899</v>
      </c>
      <c r="K601" s="288" t="s">
        <v>838</v>
      </c>
      <c r="L601" s="289"/>
      <c r="O601" t="s">
        <v>626</v>
      </c>
    </row>
    <row r="602" spans="2:15" customFormat="1" ht="16.2" x14ac:dyDescent="0.35">
      <c r="B602" s="289" t="s">
        <v>504</v>
      </c>
      <c r="C602" t="s">
        <v>512</v>
      </c>
      <c r="D602" t="s">
        <v>473</v>
      </c>
      <c r="E602" t="s">
        <v>743</v>
      </c>
      <c r="F602" s="472"/>
      <c r="G602" s="11" t="s">
        <v>1224</v>
      </c>
      <c r="H602" s="11"/>
      <c r="I602" t="s">
        <v>109</v>
      </c>
      <c r="J602" s="461">
        <v>10453432.436346702</v>
      </c>
      <c r="K602" s="288" t="s">
        <v>838</v>
      </c>
      <c r="L602" s="289"/>
      <c r="O602" t="s">
        <v>626</v>
      </c>
    </row>
    <row r="603" spans="2:15" customFormat="1" ht="16.2" x14ac:dyDescent="0.35">
      <c r="B603" s="289" t="s">
        <v>504</v>
      </c>
      <c r="C603" t="s">
        <v>512</v>
      </c>
      <c r="D603" t="s">
        <v>765</v>
      </c>
      <c r="E603" t="s">
        <v>795</v>
      </c>
      <c r="F603" s="472"/>
      <c r="G603" s="11" t="s">
        <v>1224</v>
      </c>
      <c r="H603" s="11"/>
      <c r="I603" t="s">
        <v>109</v>
      </c>
      <c r="J603" s="461">
        <v>1033735.54</v>
      </c>
      <c r="K603" s="288" t="s">
        <v>838</v>
      </c>
      <c r="L603" s="289"/>
      <c r="O603" t="s">
        <v>626</v>
      </c>
    </row>
    <row r="604" spans="2:15" customFormat="1" ht="16.2" x14ac:dyDescent="0.35">
      <c r="B604" s="289" t="s">
        <v>504</v>
      </c>
      <c r="C604" t="s">
        <v>591</v>
      </c>
      <c r="D604" t="s">
        <v>481</v>
      </c>
      <c r="E604" t="s">
        <v>770</v>
      </c>
      <c r="F604" s="472"/>
      <c r="G604" s="11" t="s">
        <v>1224</v>
      </c>
      <c r="H604" s="11"/>
      <c r="I604" t="s">
        <v>109</v>
      </c>
      <c r="J604" s="461">
        <v>9411.36</v>
      </c>
      <c r="K604" s="288" t="s">
        <v>838</v>
      </c>
      <c r="L604" s="289"/>
      <c r="O604" t="s">
        <v>626</v>
      </c>
    </row>
    <row r="605" spans="2:15" customFormat="1" ht="16.2" x14ac:dyDescent="0.35">
      <c r="B605" s="289" t="s">
        <v>504</v>
      </c>
      <c r="C605" t="s">
        <v>591</v>
      </c>
      <c r="D605" t="s">
        <v>481</v>
      </c>
      <c r="E605" t="s">
        <v>774</v>
      </c>
      <c r="F605" s="472"/>
      <c r="G605" s="11" t="s">
        <v>1224</v>
      </c>
      <c r="H605" s="11"/>
      <c r="I605" t="s">
        <v>109</v>
      </c>
      <c r="J605" s="461">
        <v>5000</v>
      </c>
      <c r="K605" s="288" t="s">
        <v>838</v>
      </c>
      <c r="L605" s="289"/>
      <c r="O605" t="s">
        <v>626</v>
      </c>
    </row>
    <row r="606" spans="2:15" customFormat="1" ht="16.2" x14ac:dyDescent="0.35">
      <c r="B606" s="289" t="s">
        <v>504</v>
      </c>
      <c r="C606" t="s">
        <v>591</v>
      </c>
      <c r="D606" t="s">
        <v>471</v>
      </c>
      <c r="E606" t="s">
        <v>771</v>
      </c>
      <c r="F606" s="472"/>
      <c r="G606" s="11" t="s">
        <v>1224</v>
      </c>
      <c r="H606" s="11"/>
      <c r="I606" t="s">
        <v>109</v>
      </c>
      <c r="J606" s="461">
        <v>9423.36</v>
      </c>
      <c r="K606" s="288" t="s">
        <v>838</v>
      </c>
      <c r="L606" s="289"/>
      <c r="O606" t="s">
        <v>626</v>
      </c>
    </row>
    <row r="607" spans="2:15" customFormat="1" ht="16.2" x14ac:dyDescent="0.35">
      <c r="B607" s="289" t="s">
        <v>504</v>
      </c>
      <c r="C607" t="s">
        <v>591</v>
      </c>
      <c r="D607" t="s">
        <v>471</v>
      </c>
      <c r="E607" t="s">
        <v>787</v>
      </c>
      <c r="F607" s="472"/>
      <c r="G607" s="11" t="s">
        <v>1224</v>
      </c>
      <c r="H607" s="11"/>
      <c r="I607" t="s">
        <v>109</v>
      </c>
      <c r="J607" s="461">
        <v>1947.9056970154434</v>
      </c>
      <c r="K607" s="288" t="s">
        <v>838</v>
      </c>
      <c r="L607" s="289"/>
      <c r="O607" t="s">
        <v>626</v>
      </c>
    </row>
    <row r="608" spans="2:15" customFormat="1" ht="16.2" x14ac:dyDescent="0.35">
      <c r="B608" s="289" t="s">
        <v>504</v>
      </c>
      <c r="C608" t="s">
        <v>591</v>
      </c>
      <c r="D608" t="s">
        <v>482</v>
      </c>
      <c r="E608" t="s">
        <v>766</v>
      </c>
      <c r="F608" s="472"/>
      <c r="G608" s="11" t="s">
        <v>1224</v>
      </c>
      <c r="H608" s="11"/>
      <c r="I608" t="s">
        <v>109</v>
      </c>
      <c r="J608" s="461">
        <v>6.1547732820384837</v>
      </c>
      <c r="K608" s="288" t="s">
        <v>838</v>
      </c>
      <c r="L608" s="289"/>
      <c r="O608" t="s">
        <v>626</v>
      </c>
    </row>
    <row r="609" spans="2:15" customFormat="1" ht="16.2" x14ac:dyDescent="0.35">
      <c r="B609" s="289" t="s">
        <v>504</v>
      </c>
      <c r="C609" t="s">
        <v>591</v>
      </c>
      <c r="D609" t="s">
        <v>482</v>
      </c>
      <c r="E609" t="s">
        <v>768</v>
      </c>
      <c r="F609" s="472"/>
      <c r="G609" s="11" t="s">
        <v>1224</v>
      </c>
      <c r="H609" s="11"/>
      <c r="I609" t="s">
        <v>109</v>
      </c>
      <c r="J609" s="461">
        <v>5713906.0482471893</v>
      </c>
      <c r="K609" s="288" t="s">
        <v>838</v>
      </c>
      <c r="L609" s="289"/>
      <c r="O609" t="s">
        <v>626</v>
      </c>
    </row>
    <row r="610" spans="2:15" customFormat="1" ht="16.2" x14ac:dyDescent="0.35">
      <c r="B610" s="289" t="s">
        <v>504</v>
      </c>
      <c r="C610" t="s">
        <v>591</v>
      </c>
      <c r="D610" t="s">
        <v>473</v>
      </c>
      <c r="E610" t="s">
        <v>776</v>
      </c>
      <c r="F610" s="472"/>
      <c r="G610" s="11" t="s">
        <v>1224</v>
      </c>
      <c r="H610" s="11"/>
      <c r="I610" t="s">
        <v>109</v>
      </c>
      <c r="J610" s="461">
        <v>150557.93923751666</v>
      </c>
      <c r="K610" s="288" t="s">
        <v>838</v>
      </c>
      <c r="L610" s="289"/>
      <c r="O610" t="s">
        <v>626</v>
      </c>
    </row>
    <row r="611" spans="2:15" customFormat="1" ht="16.2" x14ac:dyDescent="0.35">
      <c r="B611" s="289" t="s">
        <v>504</v>
      </c>
      <c r="C611" t="s">
        <v>591</v>
      </c>
      <c r="D611" t="s">
        <v>473</v>
      </c>
      <c r="E611" t="s">
        <v>742</v>
      </c>
      <c r="F611" s="472"/>
      <c r="G611" s="11" t="s">
        <v>1224</v>
      </c>
      <c r="H611" s="11"/>
      <c r="I611" t="s">
        <v>109</v>
      </c>
      <c r="J611" s="461">
        <v>152.18013257933151</v>
      </c>
      <c r="K611" s="288" t="s">
        <v>838</v>
      </c>
      <c r="L611" s="289"/>
      <c r="O611" t="s">
        <v>626</v>
      </c>
    </row>
    <row r="612" spans="2:15" customFormat="1" ht="16.2" x14ac:dyDescent="0.35">
      <c r="B612" s="289" t="s">
        <v>504</v>
      </c>
      <c r="C612" t="s">
        <v>591</v>
      </c>
      <c r="D612" t="s">
        <v>473</v>
      </c>
      <c r="E612" t="s">
        <v>743</v>
      </c>
      <c r="F612" s="472"/>
      <c r="G612" s="11" t="s">
        <v>1224</v>
      </c>
      <c r="H612" s="11"/>
      <c r="I612" t="s">
        <v>109</v>
      </c>
      <c r="J612" s="461">
        <v>28073.765362584385</v>
      </c>
      <c r="K612" s="288" t="s">
        <v>838</v>
      </c>
      <c r="L612" s="289"/>
      <c r="O612" t="s">
        <v>626</v>
      </c>
    </row>
    <row r="613" spans="2:15" customFormat="1" ht="16.2" x14ac:dyDescent="0.35">
      <c r="B613" s="289" t="s">
        <v>504</v>
      </c>
      <c r="C613" t="s">
        <v>842</v>
      </c>
      <c r="D613" t="s">
        <v>481</v>
      </c>
      <c r="E613" t="s">
        <v>770</v>
      </c>
      <c r="F613" s="472"/>
      <c r="G613" s="11" t="s">
        <v>1224</v>
      </c>
      <c r="H613" s="11"/>
      <c r="I613" t="s">
        <v>109</v>
      </c>
      <c r="J613" s="461">
        <v>4760</v>
      </c>
      <c r="K613" s="288" t="s">
        <v>838</v>
      </c>
      <c r="L613" s="289"/>
      <c r="O613" t="s">
        <v>626</v>
      </c>
    </row>
    <row r="614" spans="2:15" customFormat="1" ht="16.2" x14ac:dyDescent="0.35">
      <c r="B614" s="289" t="s">
        <v>504</v>
      </c>
      <c r="C614" t="s">
        <v>842</v>
      </c>
      <c r="D614" t="s">
        <v>481</v>
      </c>
      <c r="E614" t="s">
        <v>774</v>
      </c>
      <c r="F614" s="472"/>
      <c r="G614" s="11" t="s">
        <v>1224</v>
      </c>
      <c r="H614" s="11"/>
      <c r="I614" t="s">
        <v>109</v>
      </c>
      <c r="J614" s="461">
        <v>10000</v>
      </c>
      <c r="K614" s="288" t="s">
        <v>838</v>
      </c>
      <c r="L614" s="289"/>
      <c r="O614" t="s">
        <v>626</v>
      </c>
    </row>
    <row r="615" spans="2:15" customFormat="1" ht="16.2" x14ac:dyDescent="0.35">
      <c r="B615" s="289" t="s">
        <v>504</v>
      </c>
      <c r="C615" t="s">
        <v>842</v>
      </c>
      <c r="D615" t="s">
        <v>471</v>
      </c>
      <c r="E615" t="s">
        <v>771</v>
      </c>
      <c r="F615" s="472"/>
      <c r="G615" s="11" t="s">
        <v>1224</v>
      </c>
      <c r="H615" s="11"/>
      <c r="I615" t="s">
        <v>109</v>
      </c>
      <c r="J615" s="461">
        <v>4760</v>
      </c>
      <c r="K615" s="288" t="s">
        <v>838</v>
      </c>
      <c r="L615" s="289"/>
      <c r="O615" t="s">
        <v>626</v>
      </c>
    </row>
    <row r="616" spans="2:15" customFormat="1" ht="16.2" x14ac:dyDescent="0.35">
      <c r="B616" s="289" t="s">
        <v>504</v>
      </c>
      <c r="C616" t="s">
        <v>842</v>
      </c>
      <c r="D616" t="s">
        <v>473</v>
      </c>
      <c r="E616" t="s">
        <v>723</v>
      </c>
      <c r="F616" s="472"/>
      <c r="G616" s="11" t="s">
        <v>1224</v>
      </c>
      <c r="H616" s="11"/>
      <c r="I616" t="s">
        <v>109</v>
      </c>
      <c r="J616" s="461">
        <v>676639.03481272713</v>
      </c>
      <c r="K616" s="288" t="s">
        <v>838</v>
      </c>
      <c r="L616" s="289"/>
      <c r="O616" t="s">
        <v>626</v>
      </c>
    </row>
    <row r="617" spans="2:15" customFormat="1" ht="16.2" x14ac:dyDescent="0.35">
      <c r="B617" s="289" t="s">
        <v>504</v>
      </c>
      <c r="C617" t="s">
        <v>842</v>
      </c>
      <c r="D617" t="s">
        <v>473</v>
      </c>
      <c r="E617" t="s">
        <v>726</v>
      </c>
      <c r="F617" s="472"/>
      <c r="G617" s="11" t="s">
        <v>1224</v>
      </c>
      <c r="H617" s="11"/>
      <c r="I617" t="s">
        <v>109</v>
      </c>
      <c r="J617" s="461">
        <v>340012.59391035984</v>
      </c>
      <c r="K617" s="288" t="s">
        <v>838</v>
      </c>
      <c r="L617" s="289"/>
      <c r="O617" t="s">
        <v>626</v>
      </c>
    </row>
    <row r="618" spans="2:15" customFormat="1" ht="16.2" x14ac:dyDescent="0.35">
      <c r="B618" s="289" t="s">
        <v>504</v>
      </c>
      <c r="C618" t="s">
        <v>842</v>
      </c>
      <c r="D618" t="s">
        <v>473</v>
      </c>
      <c r="E618" t="s">
        <v>742</v>
      </c>
      <c r="F618" s="472"/>
      <c r="G618" s="11" t="s">
        <v>1224</v>
      </c>
      <c r="H618" s="11"/>
      <c r="I618" t="s">
        <v>109</v>
      </c>
      <c r="J618" s="461">
        <v>512302.21538358525</v>
      </c>
      <c r="K618" s="288" t="s">
        <v>838</v>
      </c>
      <c r="L618" s="289"/>
      <c r="O618" t="s">
        <v>626</v>
      </c>
    </row>
    <row r="619" spans="2:15" customFormat="1" ht="16.2" x14ac:dyDescent="0.35">
      <c r="B619" s="289" t="s">
        <v>504</v>
      </c>
      <c r="C619" t="s">
        <v>842</v>
      </c>
      <c r="D619" t="s">
        <v>473</v>
      </c>
      <c r="E619" t="s">
        <v>743</v>
      </c>
      <c r="F619" s="472"/>
      <c r="G619" s="11" t="s">
        <v>1224</v>
      </c>
      <c r="H619" s="11"/>
      <c r="I619" t="s">
        <v>109</v>
      </c>
      <c r="J619" s="461">
        <v>275646.22837368137</v>
      </c>
      <c r="K619" s="288" t="s">
        <v>838</v>
      </c>
      <c r="L619" s="289"/>
      <c r="O619" t="s">
        <v>626</v>
      </c>
    </row>
    <row r="620" spans="2:15" customFormat="1" ht="16.2" x14ac:dyDescent="0.35">
      <c r="B620" s="289" t="s">
        <v>504</v>
      </c>
      <c r="C620" t="s">
        <v>517</v>
      </c>
      <c r="D620" t="s">
        <v>1220</v>
      </c>
      <c r="E620" t="s">
        <v>794</v>
      </c>
      <c r="F620" s="472"/>
      <c r="G620" s="11" t="s">
        <v>1224</v>
      </c>
      <c r="H620" s="11"/>
      <c r="I620" t="s">
        <v>109</v>
      </c>
      <c r="J620" s="461">
        <v>294.56270000000001</v>
      </c>
      <c r="K620" s="288" t="s">
        <v>838</v>
      </c>
      <c r="L620" s="289"/>
      <c r="O620" t="s">
        <v>626</v>
      </c>
    </row>
    <row r="621" spans="2:15" customFormat="1" ht="16.2" x14ac:dyDescent="0.35">
      <c r="B621" s="289" t="s">
        <v>504</v>
      </c>
      <c r="C621" t="s">
        <v>517</v>
      </c>
      <c r="D621" t="s">
        <v>482</v>
      </c>
      <c r="E621" t="s">
        <v>766</v>
      </c>
      <c r="F621" s="472"/>
      <c r="G621" s="11" t="s">
        <v>1224</v>
      </c>
      <c r="H621" s="11"/>
      <c r="I621" t="s">
        <v>109</v>
      </c>
      <c r="J621" s="461">
        <v>707.80562336025912</v>
      </c>
      <c r="K621" s="288" t="s">
        <v>838</v>
      </c>
      <c r="L621" s="289"/>
      <c r="O621" t="s">
        <v>626</v>
      </c>
    </row>
    <row r="622" spans="2:15" customFormat="1" ht="16.2" x14ac:dyDescent="0.35">
      <c r="B622" s="289" t="s">
        <v>504</v>
      </c>
      <c r="C622" t="s">
        <v>517</v>
      </c>
      <c r="D622" t="s">
        <v>482</v>
      </c>
      <c r="E622" t="s">
        <v>768</v>
      </c>
      <c r="F622" s="472"/>
      <c r="G622" s="11" t="s">
        <v>1224</v>
      </c>
      <c r="H622" s="11"/>
      <c r="I622" t="s">
        <v>109</v>
      </c>
      <c r="J622" s="461">
        <v>11823818.595803481</v>
      </c>
      <c r="K622" s="288" t="s">
        <v>838</v>
      </c>
      <c r="L622" s="289"/>
      <c r="O622" t="s">
        <v>626</v>
      </c>
    </row>
    <row r="623" spans="2:15" customFormat="1" ht="16.2" x14ac:dyDescent="0.35">
      <c r="B623" s="289" t="s">
        <v>504</v>
      </c>
      <c r="C623" t="s">
        <v>517</v>
      </c>
      <c r="D623" t="s">
        <v>473</v>
      </c>
      <c r="E623" t="s">
        <v>726</v>
      </c>
      <c r="F623" s="472"/>
      <c r="G623" s="11" t="s">
        <v>1224</v>
      </c>
      <c r="H623" s="11"/>
      <c r="I623" t="s">
        <v>109</v>
      </c>
      <c r="J623" s="461">
        <v>85257.21242520347</v>
      </c>
      <c r="K623" s="288" t="s">
        <v>838</v>
      </c>
      <c r="L623" s="289"/>
      <c r="O623" t="s">
        <v>626</v>
      </c>
    </row>
    <row r="624" spans="2:15" customFormat="1" ht="16.2" x14ac:dyDescent="0.35">
      <c r="B624" s="289" t="s">
        <v>504</v>
      </c>
      <c r="C624" t="s">
        <v>537</v>
      </c>
      <c r="D624" t="s">
        <v>1220</v>
      </c>
      <c r="E624" t="s">
        <v>794</v>
      </c>
      <c r="F624" s="472"/>
      <c r="G624" s="11" t="s">
        <v>1224</v>
      </c>
      <c r="H624" s="11"/>
      <c r="I624" t="s">
        <v>109</v>
      </c>
      <c r="J624" s="461">
        <v>23693.957460000001</v>
      </c>
      <c r="K624" s="288" t="s">
        <v>838</v>
      </c>
      <c r="L624" s="289"/>
      <c r="O624" t="s">
        <v>626</v>
      </c>
    </row>
    <row r="625" spans="2:15" customFormat="1" ht="16.2" x14ac:dyDescent="0.35">
      <c r="B625" s="289" t="s">
        <v>504</v>
      </c>
      <c r="C625" t="s">
        <v>537</v>
      </c>
      <c r="D625" t="s">
        <v>481</v>
      </c>
      <c r="E625" t="s">
        <v>770</v>
      </c>
      <c r="F625" s="472"/>
      <c r="G625" s="11" t="s">
        <v>1224</v>
      </c>
      <c r="H625" s="11"/>
      <c r="I625" t="s">
        <v>109</v>
      </c>
      <c r="J625" s="461">
        <v>5595.12</v>
      </c>
      <c r="K625" s="288" t="s">
        <v>838</v>
      </c>
      <c r="L625" s="289"/>
      <c r="O625" t="s">
        <v>626</v>
      </c>
    </row>
    <row r="626" spans="2:15" customFormat="1" ht="16.2" x14ac:dyDescent="0.35">
      <c r="B626" s="289" t="s">
        <v>504</v>
      </c>
      <c r="C626" t="s">
        <v>537</v>
      </c>
      <c r="D626" t="s">
        <v>485</v>
      </c>
      <c r="E626" t="s">
        <v>800</v>
      </c>
      <c r="F626" s="472"/>
      <c r="G626" s="11" t="s">
        <v>1224</v>
      </c>
      <c r="H626" s="11"/>
      <c r="I626" t="s">
        <v>109</v>
      </c>
      <c r="J626" s="461">
        <v>20500</v>
      </c>
      <c r="K626" s="288" t="s">
        <v>838</v>
      </c>
      <c r="L626" s="289"/>
      <c r="O626" t="s">
        <v>626</v>
      </c>
    </row>
    <row r="627" spans="2:15" customFormat="1" ht="16.2" x14ac:dyDescent="0.35">
      <c r="B627" s="289" t="s">
        <v>504</v>
      </c>
      <c r="C627" t="s">
        <v>537</v>
      </c>
      <c r="D627" t="s">
        <v>471</v>
      </c>
      <c r="E627" t="s">
        <v>771</v>
      </c>
      <c r="F627" s="472"/>
      <c r="G627" s="11" t="s">
        <v>1224</v>
      </c>
      <c r="H627" s="11"/>
      <c r="I627" t="s">
        <v>109</v>
      </c>
      <c r="J627" s="461">
        <v>5595.12</v>
      </c>
      <c r="K627" s="288" t="s">
        <v>838</v>
      </c>
      <c r="L627" s="289"/>
      <c r="O627" t="s">
        <v>626</v>
      </c>
    </row>
    <row r="628" spans="2:15" customFormat="1" ht="16.2" x14ac:dyDescent="0.35">
      <c r="B628" s="289" t="s">
        <v>504</v>
      </c>
      <c r="C628" t="s">
        <v>537</v>
      </c>
      <c r="D628" t="s">
        <v>471</v>
      </c>
      <c r="E628" t="s">
        <v>792</v>
      </c>
      <c r="F628" s="472"/>
      <c r="G628" s="11" t="s">
        <v>1224</v>
      </c>
      <c r="H628" s="11"/>
      <c r="I628" t="s">
        <v>109</v>
      </c>
      <c r="J628" s="461">
        <v>393311.6</v>
      </c>
      <c r="K628" s="288" t="s">
        <v>838</v>
      </c>
      <c r="L628" s="289"/>
      <c r="O628" t="s">
        <v>626</v>
      </c>
    </row>
    <row r="629" spans="2:15" customFormat="1" ht="16.2" x14ac:dyDescent="0.35">
      <c r="B629" s="289" t="s">
        <v>504</v>
      </c>
      <c r="C629" t="s">
        <v>537</v>
      </c>
      <c r="D629" t="s">
        <v>479</v>
      </c>
      <c r="E629" t="s">
        <v>760</v>
      </c>
      <c r="F629" s="472"/>
      <c r="G629" s="11" t="s">
        <v>1224</v>
      </c>
      <c r="H629" s="11"/>
      <c r="I629" t="s">
        <v>109</v>
      </c>
      <c r="J629" s="461">
        <v>8160</v>
      </c>
      <c r="K629" s="288" t="s">
        <v>838</v>
      </c>
      <c r="L629" s="289"/>
      <c r="O629" t="s">
        <v>626</v>
      </c>
    </row>
    <row r="630" spans="2:15" customFormat="1" ht="16.2" x14ac:dyDescent="0.35">
      <c r="B630" s="289" t="s">
        <v>504</v>
      </c>
      <c r="C630" t="s">
        <v>537</v>
      </c>
      <c r="D630" t="s">
        <v>479</v>
      </c>
      <c r="E630" t="s">
        <v>781</v>
      </c>
      <c r="F630" s="472"/>
      <c r="G630" s="11" t="s">
        <v>1224</v>
      </c>
      <c r="H630" s="11"/>
      <c r="I630" t="s">
        <v>109</v>
      </c>
      <c r="J630" s="461">
        <v>5.613012010056063</v>
      </c>
      <c r="K630" s="288" t="s">
        <v>838</v>
      </c>
      <c r="L630" s="289"/>
      <c r="O630" t="s">
        <v>626</v>
      </c>
    </row>
    <row r="631" spans="2:15" customFormat="1" ht="16.2" x14ac:dyDescent="0.35">
      <c r="B631" s="289" t="s">
        <v>504</v>
      </c>
      <c r="C631" t="s">
        <v>537</v>
      </c>
      <c r="D631" t="s">
        <v>479</v>
      </c>
      <c r="E631" t="s">
        <v>791</v>
      </c>
      <c r="F631" s="472"/>
      <c r="G631" s="11" t="s">
        <v>1224</v>
      </c>
      <c r="H631" s="11"/>
      <c r="I631" t="s">
        <v>109</v>
      </c>
      <c r="J631" s="461">
        <v>183456.42</v>
      </c>
      <c r="K631" s="288" t="s">
        <v>838</v>
      </c>
      <c r="L631" s="289"/>
      <c r="O631" t="s">
        <v>626</v>
      </c>
    </row>
    <row r="632" spans="2:15" customFormat="1" ht="16.2" x14ac:dyDescent="0.35">
      <c r="B632" s="289" t="s">
        <v>504</v>
      </c>
      <c r="C632" t="s">
        <v>537</v>
      </c>
      <c r="D632" t="s">
        <v>479</v>
      </c>
      <c r="E632" t="s">
        <v>796</v>
      </c>
      <c r="F632" s="472"/>
      <c r="G632" s="11" t="s">
        <v>1224</v>
      </c>
      <c r="H632" s="11"/>
      <c r="I632" t="s">
        <v>109</v>
      </c>
      <c r="J632" s="461">
        <v>187.5</v>
      </c>
      <c r="K632" s="288" t="s">
        <v>838</v>
      </c>
      <c r="L632" s="289"/>
      <c r="O632" t="s">
        <v>626</v>
      </c>
    </row>
    <row r="633" spans="2:15" customFormat="1" ht="16.2" x14ac:dyDescent="0.35">
      <c r="B633" s="289" t="s">
        <v>504</v>
      </c>
      <c r="C633" t="s">
        <v>537</v>
      </c>
      <c r="D633" t="s">
        <v>479</v>
      </c>
      <c r="E633" t="s">
        <v>802</v>
      </c>
      <c r="F633" s="472"/>
      <c r="G633" s="11" t="s">
        <v>1224</v>
      </c>
      <c r="H633" s="11"/>
      <c r="I633" t="s">
        <v>109</v>
      </c>
      <c r="J633" s="461">
        <v>216928.6</v>
      </c>
      <c r="K633" s="288" t="s">
        <v>838</v>
      </c>
      <c r="L633" s="289"/>
      <c r="O633" t="s">
        <v>626</v>
      </c>
    </row>
    <row r="634" spans="2:15" customFormat="1" ht="16.2" x14ac:dyDescent="0.35">
      <c r="B634" s="289" t="s">
        <v>504</v>
      </c>
      <c r="C634" t="s">
        <v>537</v>
      </c>
      <c r="D634" t="s">
        <v>482</v>
      </c>
      <c r="E634" t="s">
        <v>766</v>
      </c>
      <c r="F634" s="472"/>
      <c r="G634" s="11" t="s">
        <v>1224</v>
      </c>
      <c r="H634" s="11"/>
      <c r="I634" t="s">
        <v>109</v>
      </c>
      <c r="J634" s="461">
        <v>249058.59178592518</v>
      </c>
      <c r="K634" s="288" t="s">
        <v>838</v>
      </c>
      <c r="L634" s="289"/>
      <c r="O634" t="s">
        <v>626</v>
      </c>
    </row>
    <row r="635" spans="2:15" customFormat="1" ht="16.2" x14ac:dyDescent="0.35">
      <c r="B635" s="289" t="s">
        <v>504</v>
      </c>
      <c r="C635" t="s">
        <v>537</v>
      </c>
      <c r="D635" t="s">
        <v>482</v>
      </c>
      <c r="E635" t="s">
        <v>768</v>
      </c>
      <c r="F635" s="472"/>
      <c r="G635" s="11" t="s">
        <v>1224</v>
      </c>
      <c r="H635" s="11"/>
      <c r="I635" t="s">
        <v>109</v>
      </c>
      <c r="J635" s="461">
        <v>1568523.0035488408</v>
      </c>
      <c r="K635" s="288" t="s">
        <v>838</v>
      </c>
      <c r="L635" s="289"/>
      <c r="O635" t="s">
        <v>626</v>
      </c>
    </row>
    <row r="636" spans="2:15" customFormat="1" ht="16.2" x14ac:dyDescent="0.35">
      <c r="B636" s="289" t="s">
        <v>504</v>
      </c>
      <c r="C636" t="s">
        <v>537</v>
      </c>
      <c r="D636" t="s">
        <v>473</v>
      </c>
      <c r="E636" t="s">
        <v>726</v>
      </c>
      <c r="F636" s="472"/>
      <c r="G636" s="11" t="s">
        <v>1224</v>
      </c>
      <c r="H636" s="11"/>
      <c r="I636" t="s">
        <v>109</v>
      </c>
      <c r="J636" s="461">
        <v>67208.124592918146</v>
      </c>
      <c r="K636" s="288" t="s">
        <v>838</v>
      </c>
      <c r="L636" s="289"/>
      <c r="O636" t="s">
        <v>626</v>
      </c>
    </row>
    <row r="637" spans="2:15" customFormat="1" ht="16.2" x14ac:dyDescent="0.35">
      <c r="B637" s="289" t="s">
        <v>504</v>
      </c>
      <c r="C637" t="s">
        <v>537</v>
      </c>
      <c r="D637" t="s">
        <v>473</v>
      </c>
      <c r="E637" t="s">
        <v>742</v>
      </c>
      <c r="F637" s="472"/>
      <c r="G637" s="11" t="s">
        <v>1224</v>
      </c>
      <c r="H637" s="11"/>
      <c r="I637" t="s">
        <v>109</v>
      </c>
      <c r="J637" s="461">
        <v>397550.55850108655</v>
      </c>
      <c r="K637" s="288" t="s">
        <v>838</v>
      </c>
      <c r="L637" s="289"/>
      <c r="O637" t="s">
        <v>844</v>
      </c>
    </row>
    <row r="638" spans="2:15" customFormat="1" ht="16.2" x14ac:dyDescent="0.35">
      <c r="B638" s="289" t="s">
        <v>504</v>
      </c>
      <c r="C638" t="s">
        <v>537</v>
      </c>
      <c r="D638" t="s">
        <v>473</v>
      </c>
      <c r="E638" t="s">
        <v>743</v>
      </c>
      <c r="F638" s="472"/>
      <c r="G638" s="11" t="s">
        <v>1224</v>
      </c>
      <c r="H638" s="11"/>
      <c r="I638" t="s">
        <v>109</v>
      </c>
      <c r="J638" s="461">
        <v>88959.493909751094</v>
      </c>
      <c r="K638" s="288" t="s">
        <v>838</v>
      </c>
      <c r="L638" s="289"/>
      <c r="O638" t="s">
        <v>844</v>
      </c>
    </row>
    <row r="639" spans="2:15" customFormat="1" ht="16.2" x14ac:dyDescent="0.35">
      <c r="B639" s="289" t="s">
        <v>504</v>
      </c>
      <c r="C639" t="s">
        <v>644</v>
      </c>
      <c r="D639" t="s">
        <v>1220</v>
      </c>
      <c r="E639" t="s">
        <v>794</v>
      </c>
      <c r="F639" s="472"/>
      <c r="G639" s="11" t="s">
        <v>1224</v>
      </c>
      <c r="H639" s="11"/>
      <c r="I639" t="s">
        <v>109</v>
      </c>
      <c r="J639" s="461">
        <v>109848.62901999999</v>
      </c>
      <c r="K639" s="288" t="s">
        <v>838</v>
      </c>
      <c r="L639" s="289"/>
      <c r="O639" t="s">
        <v>844</v>
      </c>
    </row>
    <row r="640" spans="2:15" customFormat="1" ht="16.2" x14ac:dyDescent="0.35">
      <c r="B640" s="289" t="s">
        <v>504</v>
      </c>
      <c r="C640" t="s">
        <v>644</v>
      </c>
      <c r="D640" t="s">
        <v>481</v>
      </c>
      <c r="E640" t="s">
        <v>770</v>
      </c>
      <c r="F640" s="472"/>
      <c r="G640" s="11" t="s">
        <v>1224</v>
      </c>
      <c r="H640" s="11"/>
      <c r="I640" t="s">
        <v>109</v>
      </c>
      <c r="J640" s="461">
        <v>228162</v>
      </c>
      <c r="K640" s="288" t="s">
        <v>838</v>
      </c>
      <c r="L640" s="289"/>
      <c r="O640" t="s">
        <v>844</v>
      </c>
    </row>
    <row r="641" spans="2:15" customFormat="1" ht="16.2" x14ac:dyDescent="0.35">
      <c r="B641" s="289" t="s">
        <v>504</v>
      </c>
      <c r="C641" t="s">
        <v>644</v>
      </c>
      <c r="D641" t="s">
        <v>481</v>
      </c>
      <c r="E641" t="s">
        <v>774</v>
      </c>
      <c r="F641" s="472"/>
      <c r="G641" s="11" t="s">
        <v>1224</v>
      </c>
      <c r="H641" s="11"/>
      <c r="I641" t="s">
        <v>109</v>
      </c>
      <c r="J641" s="461">
        <v>250</v>
      </c>
      <c r="K641" s="288" t="s">
        <v>838</v>
      </c>
      <c r="L641" s="289"/>
      <c r="O641" t="s">
        <v>844</v>
      </c>
    </row>
    <row r="642" spans="2:15" customFormat="1" ht="16.2" x14ac:dyDescent="0.35">
      <c r="B642" s="289" t="s">
        <v>504</v>
      </c>
      <c r="C642" t="s">
        <v>644</v>
      </c>
      <c r="D642" t="s">
        <v>485</v>
      </c>
      <c r="E642" t="s">
        <v>800</v>
      </c>
      <c r="F642" s="472"/>
      <c r="G642" s="11" t="s">
        <v>1224</v>
      </c>
      <c r="H642" s="11"/>
      <c r="I642" t="s">
        <v>109</v>
      </c>
      <c r="J642" s="461">
        <v>661516</v>
      </c>
      <c r="K642" s="288" t="s">
        <v>838</v>
      </c>
      <c r="L642" s="289"/>
      <c r="O642" t="s">
        <v>844</v>
      </c>
    </row>
    <row r="643" spans="2:15" customFormat="1" ht="16.2" x14ac:dyDescent="0.35">
      <c r="B643" s="289" t="s">
        <v>504</v>
      </c>
      <c r="C643" t="s">
        <v>644</v>
      </c>
      <c r="D643" t="s">
        <v>471</v>
      </c>
      <c r="E643" t="s">
        <v>771</v>
      </c>
      <c r="F643" s="472"/>
      <c r="G643" s="11" t="s">
        <v>1224</v>
      </c>
      <c r="H643" s="11"/>
      <c r="I643" t="s">
        <v>109</v>
      </c>
      <c r="J643" s="461">
        <v>228222</v>
      </c>
      <c r="K643" s="288" t="s">
        <v>838</v>
      </c>
      <c r="L643" s="289"/>
      <c r="O643" t="s">
        <v>844</v>
      </c>
    </row>
    <row r="644" spans="2:15" customFormat="1" ht="16.2" x14ac:dyDescent="0.35">
      <c r="B644" s="289" t="s">
        <v>504</v>
      </c>
      <c r="C644" t="s">
        <v>644</v>
      </c>
      <c r="D644" t="s">
        <v>471</v>
      </c>
      <c r="E644" t="s">
        <v>736</v>
      </c>
      <c r="F644" s="472"/>
      <c r="G644" s="11" t="s">
        <v>1224</v>
      </c>
      <c r="H644" s="11"/>
      <c r="I644" t="s">
        <v>109</v>
      </c>
      <c r="J644" s="461">
        <v>2084885.1</v>
      </c>
      <c r="K644" s="288" t="s">
        <v>838</v>
      </c>
      <c r="L644" s="289"/>
      <c r="O644" t="s">
        <v>844</v>
      </c>
    </row>
    <row r="645" spans="2:15" customFormat="1" ht="16.2" x14ac:dyDescent="0.35">
      <c r="B645" s="289" t="s">
        <v>504</v>
      </c>
      <c r="C645" t="s">
        <v>644</v>
      </c>
      <c r="D645" t="s">
        <v>471</v>
      </c>
      <c r="E645" t="s">
        <v>792</v>
      </c>
      <c r="F645" s="472"/>
      <c r="G645" s="11" t="s">
        <v>1224</v>
      </c>
      <c r="H645" s="11"/>
      <c r="I645" t="s">
        <v>109</v>
      </c>
      <c r="J645" s="461">
        <v>2112899.63</v>
      </c>
      <c r="K645" s="288" t="s">
        <v>838</v>
      </c>
      <c r="L645" s="289"/>
      <c r="O645" t="s">
        <v>844</v>
      </c>
    </row>
    <row r="646" spans="2:15" customFormat="1" ht="16.2" x14ac:dyDescent="0.35">
      <c r="B646" s="289" t="s">
        <v>504</v>
      </c>
      <c r="C646" t="s">
        <v>644</v>
      </c>
      <c r="D646" t="s">
        <v>479</v>
      </c>
      <c r="E646" t="s">
        <v>779</v>
      </c>
      <c r="F646" s="472"/>
      <c r="G646" s="11" t="s">
        <v>1224</v>
      </c>
      <c r="H646" s="11"/>
      <c r="I646" t="s">
        <v>109</v>
      </c>
      <c r="J646" s="461">
        <v>52384</v>
      </c>
      <c r="K646" s="288" t="s">
        <v>838</v>
      </c>
      <c r="L646" s="289"/>
      <c r="O646" t="s">
        <v>844</v>
      </c>
    </row>
    <row r="647" spans="2:15" customFormat="1" ht="16.2" x14ac:dyDescent="0.35">
      <c r="B647" s="289" t="s">
        <v>504</v>
      </c>
      <c r="C647" t="s">
        <v>644</v>
      </c>
      <c r="D647" t="s">
        <v>479</v>
      </c>
      <c r="E647" t="s">
        <v>781</v>
      </c>
      <c r="F647" s="472"/>
      <c r="G647" s="11" t="s">
        <v>1224</v>
      </c>
      <c r="H647" s="11"/>
      <c r="I647" t="s">
        <v>109</v>
      </c>
      <c r="J647" s="461">
        <v>3690.2374010068238</v>
      </c>
      <c r="K647" s="288" t="s">
        <v>838</v>
      </c>
      <c r="L647" s="289"/>
      <c r="O647" t="s">
        <v>844</v>
      </c>
    </row>
    <row r="648" spans="2:15" customFormat="1" ht="16.2" x14ac:dyDescent="0.35">
      <c r="B648" s="289" t="s">
        <v>504</v>
      </c>
      <c r="C648" t="s">
        <v>644</v>
      </c>
      <c r="D648" t="s">
        <v>479</v>
      </c>
      <c r="E648" t="s">
        <v>791</v>
      </c>
      <c r="F648" s="472"/>
      <c r="G648" s="11" t="s">
        <v>1224</v>
      </c>
      <c r="H648" s="11"/>
      <c r="I648" t="s">
        <v>109</v>
      </c>
      <c r="J648" s="461">
        <v>832855.45</v>
      </c>
      <c r="K648" s="288" t="s">
        <v>838</v>
      </c>
      <c r="L648" s="289"/>
      <c r="O648" t="s">
        <v>844</v>
      </c>
    </row>
    <row r="649" spans="2:15" customFormat="1" ht="16.2" x14ac:dyDescent="0.35">
      <c r="B649" s="289" t="s">
        <v>504</v>
      </c>
      <c r="C649" t="s">
        <v>644</v>
      </c>
      <c r="D649" t="s">
        <v>479</v>
      </c>
      <c r="E649" t="s">
        <v>801</v>
      </c>
      <c r="F649" s="472"/>
      <c r="G649" s="11" t="s">
        <v>1224</v>
      </c>
      <c r="H649" s="11"/>
      <c r="I649" t="s">
        <v>109</v>
      </c>
      <c r="J649" s="461">
        <v>100000</v>
      </c>
      <c r="K649" s="288" t="s">
        <v>838</v>
      </c>
      <c r="L649" s="289"/>
      <c r="O649" t="s">
        <v>844</v>
      </c>
    </row>
    <row r="650" spans="2:15" customFormat="1" ht="16.2" x14ac:dyDescent="0.35">
      <c r="B650" s="289" t="s">
        <v>504</v>
      </c>
      <c r="C650" t="s">
        <v>644</v>
      </c>
      <c r="D650" t="s">
        <v>482</v>
      </c>
      <c r="E650" t="s">
        <v>766</v>
      </c>
      <c r="F650" s="472"/>
      <c r="G650" s="11" t="s">
        <v>1224</v>
      </c>
      <c r="H650" s="11"/>
      <c r="I650" t="s">
        <v>109</v>
      </c>
      <c r="J650" s="461">
        <v>328861.7668722113</v>
      </c>
      <c r="K650" s="288" t="s">
        <v>838</v>
      </c>
      <c r="L650" s="289"/>
      <c r="O650" t="s">
        <v>844</v>
      </c>
    </row>
    <row r="651" spans="2:15" customFormat="1" ht="16.2" x14ac:dyDescent="0.35">
      <c r="B651" s="289" t="s">
        <v>504</v>
      </c>
      <c r="C651" t="s">
        <v>644</v>
      </c>
      <c r="D651" t="s">
        <v>482</v>
      </c>
      <c r="E651" t="s">
        <v>768</v>
      </c>
      <c r="F651" s="472"/>
      <c r="G651" s="11" t="s">
        <v>1224</v>
      </c>
      <c r="H651" s="11"/>
      <c r="I651" t="s">
        <v>109</v>
      </c>
      <c r="J651" s="461">
        <v>2256925.9911492034</v>
      </c>
      <c r="K651" s="288" t="s">
        <v>838</v>
      </c>
      <c r="L651" s="289"/>
      <c r="O651" t="s">
        <v>844</v>
      </c>
    </row>
    <row r="652" spans="2:15" customFormat="1" ht="16.2" x14ac:dyDescent="0.35">
      <c r="B652" s="289" t="s">
        <v>504</v>
      </c>
      <c r="C652" t="s">
        <v>644</v>
      </c>
      <c r="D652" t="s">
        <v>473</v>
      </c>
      <c r="E652" t="s">
        <v>740</v>
      </c>
      <c r="F652" s="472"/>
      <c r="G652" s="11" t="s">
        <v>1224</v>
      </c>
      <c r="H652" s="11"/>
      <c r="I652" t="s">
        <v>109</v>
      </c>
      <c r="J652" s="461">
        <v>228072.98448371369</v>
      </c>
      <c r="K652" s="288" t="s">
        <v>838</v>
      </c>
      <c r="L652" s="289"/>
      <c r="O652" t="s">
        <v>844</v>
      </c>
    </row>
    <row r="653" spans="2:15" customFormat="1" ht="16.2" x14ac:dyDescent="0.35">
      <c r="B653" s="289" t="s">
        <v>504</v>
      </c>
      <c r="C653" t="s">
        <v>644</v>
      </c>
      <c r="D653" t="s">
        <v>473</v>
      </c>
      <c r="E653" t="s">
        <v>742</v>
      </c>
      <c r="F653" s="472"/>
      <c r="G653" s="11" t="s">
        <v>1224</v>
      </c>
      <c r="H653" s="11"/>
      <c r="I653" t="s">
        <v>109</v>
      </c>
      <c r="J653" s="461">
        <v>3115117.4951393669</v>
      </c>
      <c r="K653" s="288" t="s">
        <v>838</v>
      </c>
      <c r="L653" s="289"/>
      <c r="O653" t="s">
        <v>844</v>
      </c>
    </row>
    <row r="654" spans="2:15" customFormat="1" ht="16.2" x14ac:dyDescent="0.35">
      <c r="B654" s="289" t="s">
        <v>504</v>
      </c>
      <c r="C654" t="s">
        <v>644</v>
      </c>
      <c r="D654" t="s">
        <v>473</v>
      </c>
      <c r="E654" t="s">
        <v>743</v>
      </c>
      <c r="F654" s="472"/>
      <c r="G654" s="11" t="s">
        <v>1224</v>
      </c>
      <c r="H654" s="11"/>
      <c r="I654" t="s">
        <v>109</v>
      </c>
      <c r="J654" s="461">
        <v>576739.19673238823</v>
      </c>
      <c r="K654" s="288" t="s">
        <v>838</v>
      </c>
      <c r="L654" s="289"/>
      <c r="O654" t="s">
        <v>844</v>
      </c>
    </row>
    <row r="655" spans="2:15" customFormat="1" ht="16.2" x14ac:dyDescent="0.35">
      <c r="B655" s="289" t="s">
        <v>504</v>
      </c>
      <c r="C655" t="s">
        <v>644</v>
      </c>
      <c r="D655" t="s">
        <v>483</v>
      </c>
      <c r="E655" t="s">
        <v>790</v>
      </c>
      <c r="F655" s="472"/>
      <c r="G655" s="11" t="s">
        <v>1224</v>
      </c>
      <c r="H655" s="11"/>
      <c r="I655" t="s">
        <v>109</v>
      </c>
      <c r="J655" s="461">
        <v>619838.37999999989</v>
      </c>
      <c r="K655" s="288" t="s">
        <v>838</v>
      </c>
      <c r="L655" s="289"/>
      <c r="O655" t="s">
        <v>844</v>
      </c>
    </row>
    <row r="656" spans="2:15" customFormat="1" ht="16.2" x14ac:dyDescent="0.35">
      <c r="B656" s="289" t="s">
        <v>504</v>
      </c>
      <c r="C656" t="s">
        <v>581</v>
      </c>
      <c r="D656" t="s">
        <v>1220</v>
      </c>
      <c r="E656" t="s">
        <v>794</v>
      </c>
      <c r="F656" s="472"/>
      <c r="G656" s="11" t="s">
        <v>1224</v>
      </c>
      <c r="H656" s="11"/>
      <c r="I656" t="s">
        <v>109</v>
      </c>
      <c r="J656" s="461">
        <v>17892.29148</v>
      </c>
      <c r="K656" s="288" t="s">
        <v>838</v>
      </c>
      <c r="L656" s="289"/>
      <c r="O656" t="s">
        <v>844</v>
      </c>
    </row>
    <row r="657" spans="2:15" customFormat="1" ht="16.2" x14ac:dyDescent="0.35">
      <c r="B657" s="289" t="s">
        <v>504</v>
      </c>
      <c r="C657" t="s">
        <v>581</v>
      </c>
      <c r="D657" t="s">
        <v>481</v>
      </c>
      <c r="E657" t="s">
        <v>770</v>
      </c>
      <c r="F657" s="472"/>
      <c r="G657" s="11" t="s">
        <v>1224</v>
      </c>
      <c r="H657" s="11"/>
      <c r="I657" t="s">
        <v>109</v>
      </c>
      <c r="J657" s="461">
        <v>887.53</v>
      </c>
      <c r="K657" s="288" t="s">
        <v>838</v>
      </c>
      <c r="L657" s="289"/>
      <c r="O657" t="s">
        <v>626</v>
      </c>
    </row>
    <row r="658" spans="2:15" customFormat="1" ht="16.2" x14ac:dyDescent="0.35">
      <c r="B658" s="289" t="s">
        <v>504</v>
      </c>
      <c r="C658" t="s">
        <v>581</v>
      </c>
      <c r="D658" t="s">
        <v>481</v>
      </c>
      <c r="E658" t="s">
        <v>774</v>
      </c>
      <c r="F658" s="472"/>
      <c r="G658" s="11" t="s">
        <v>1224</v>
      </c>
      <c r="H658" s="11"/>
      <c r="I658" t="s">
        <v>109</v>
      </c>
      <c r="J658" s="461">
        <v>25300</v>
      </c>
      <c r="K658" s="288" t="s">
        <v>838</v>
      </c>
      <c r="L658" s="289"/>
      <c r="O658" t="s">
        <v>626</v>
      </c>
    </row>
    <row r="659" spans="2:15" customFormat="1" ht="16.2" x14ac:dyDescent="0.35">
      <c r="B659" s="289" t="s">
        <v>504</v>
      </c>
      <c r="C659" t="s">
        <v>581</v>
      </c>
      <c r="D659" t="s">
        <v>471</v>
      </c>
      <c r="E659" t="s">
        <v>771</v>
      </c>
      <c r="F659" s="472"/>
      <c r="G659" s="11" t="s">
        <v>1224</v>
      </c>
      <c r="H659" s="11"/>
      <c r="I659" t="s">
        <v>109</v>
      </c>
      <c r="J659" s="461">
        <v>5</v>
      </c>
      <c r="K659" s="288" t="s">
        <v>838</v>
      </c>
      <c r="L659" s="289"/>
      <c r="O659" t="s">
        <v>626</v>
      </c>
    </row>
    <row r="660" spans="2:15" customFormat="1" ht="16.2" x14ac:dyDescent="0.35">
      <c r="B660" s="289" t="s">
        <v>504</v>
      </c>
      <c r="C660" t="s">
        <v>581</v>
      </c>
      <c r="D660" t="s">
        <v>471</v>
      </c>
      <c r="E660" t="s">
        <v>787</v>
      </c>
      <c r="F660" s="472"/>
      <c r="G660" s="11" t="s">
        <v>1224</v>
      </c>
      <c r="H660" s="11"/>
      <c r="I660" t="s">
        <v>109</v>
      </c>
      <c r="J660" s="461">
        <v>13329.007359431213</v>
      </c>
      <c r="K660" s="288" t="s">
        <v>838</v>
      </c>
      <c r="L660" s="289"/>
      <c r="O660" t="s">
        <v>626</v>
      </c>
    </row>
    <row r="661" spans="2:15" customFormat="1" ht="16.2" x14ac:dyDescent="0.35">
      <c r="B661" s="289" t="s">
        <v>504</v>
      </c>
      <c r="C661" t="s">
        <v>581</v>
      </c>
      <c r="D661" t="s">
        <v>479</v>
      </c>
      <c r="E661" t="s">
        <v>760</v>
      </c>
      <c r="F661" s="472"/>
      <c r="G661" s="11" t="s">
        <v>1224</v>
      </c>
      <c r="H661" s="11"/>
      <c r="I661" t="s">
        <v>109</v>
      </c>
      <c r="J661" s="461">
        <v>560</v>
      </c>
      <c r="K661" s="288" t="s">
        <v>838</v>
      </c>
      <c r="L661" s="289"/>
      <c r="O661" t="s">
        <v>626</v>
      </c>
    </row>
    <row r="662" spans="2:15" customFormat="1" ht="16.2" x14ac:dyDescent="0.35">
      <c r="B662" s="289" t="s">
        <v>504</v>
      </c>
      <c r="C662" t="s">
        <v>581</v>
      </c>
      <c r="D662" t="s">
        <v>479</v>
      </c>
      <c r="E662" t="s">
        <v>779</v>
      </c>
      <c r="F662" s="472"/>
      <c r="G662" s="11" t="s">
        <v>1224</v>
      </c>
      <c r="H662" s="11"/>
      <c r="I662" t="s">
        <v>109</v>
      </c>
      <c r="J662" s="461">
        <v>204.4</v>
      </c>
      <c r="K662" s="288" t="s">
        <v>838</v>
      </c>
      <c r="L662" s="289"/>
      <c r="O662" t="s">
        <v>626</v>
      </c>
    </row>
    <row r="663" spans="2:15" customFormat="1" ht="16.2" x14ac:dyDescent="0.35">
      <c r="B663" s="289" t="s">
        <v>504</v>
      </c>
      <c r="C663" t="s">
        <v>581</v>
      </c>
      <c r="D663" t="s">
        <v>479</v>
      </c>
      <c r="E663" t="s">
        <v>781</v>
      </c>
      <c r="F663" s="472"/>
      <c r="G663" s="11" t="s">
        <v>1224</v>
      </c>
      <c r="H663" s="11"/>
      <c r="I663" t="s">
        <v>109</v>
      </c>
      <c r="J663" s="461">
        <v>1.7683331405718321</v>
      </c>
      <c r="K663" s="288" t="s">
        <v>838</v>
      </c>
      <c r="L663" s="289"/>
      <c r="O663" t="s">
        <v>626</v>
      </c>
    </row>
    <row r="664" spans="2:15" customFormat="1" ht="16.2" x14ac:dyDescent="0.35">
      <c r="B664" s="289" t="s">
        <v>504</v>
      </c>
      <c r="C664" t="s">
        <v>581</v>
      </c>
      <c r="D664" t="s">
        <v>479</v>
      </c>
      <c r="E664" t="s">
        <v>791</v>
      </c>
      <c r="F664" s="472"/>
      <c r="G664" s="11" t="s">
        <v>1224</v>
      </c>
      <c r="H664" s="11"/>
      <c r="I664" t="s">
        <v>109</v>
      </c>
      <c r="J664" s="461">
        <v>23486.5075</v>
      </c>
      <c r="K664" s="288" t="s">
        <v>838</v>
      </c>
      <c r="L664" s="289"/>
      <c r="O664" t="s">
        <v>626</v>
      </c>
    </row>
    <row r="665" spans="2:15" customFormat="1" ht="16.2" x14ac:dyDescent="0.35">
      <c r="B665" s="289" t="s">
        <v>504</v>
      </c>
      <c r="C665" t="s">
        <v>581</v>
      </c>
      <c r="D665" t="s">
        <v>479</v>
      </c>
      <c r="E665" t="s">
        <v>796</v>
      </c>
      <c r="F665" s="472"/>
      <c r="G665" s="11" t="s">
        <v>1224</v>
      </c>
      <c r="H665" s="11"/>
      <c r="I665" t="s">
        <v>109</v>
      </c>
      <c r="J665" s="461">
        <v>262.5</v>
      </c>
      <c r="K665" s="288" t="s">
        <v>838</v>
      </c>
      <c r="L665" s="289"/>
      <c r="O665" t="s">
        <v>626</v>
      </c>
    </row>
    <row r="666" spans="2:15" customFormat="1" ht="16.2" x14ac:dyDescent="0.35">
      <c r="B666" s="289" t="s">
        <v>504</v>
      </c>
      <c r="C666" t="s">
        <v>581</v>
      </c>
      <c r="D666" t="s">
        <v>479</v>
      </c>
      <c r="E666" t="s">
        <v>798</v>
      </c>
      <c r="F666" s="472"/>
      <c r="G666" s="11" t="s">
        <v>1224</v>
      </c>
      <c r="H666" s="11"/>
      <c r="I666" t="s">
        <v>109</v>
      </c>
      <c r="J666" s="461">
        <v>41600</v>
      </c>
      <c r="K666" s="288" t="s">
        <v>838</v>
      </c>
      <c r="L666" s="289"/>
      <c r="O666" t="s">
        <v>626</v>
      </c>
    </row>
    <row r="667" spans="2:15" customFormat="1" ht="16.2" x14ac:dyDescent="0.35">
      <c r="B667" s="289" t="s">
        <v>504</v>
      </c>
      <c r="C667" t="s">
        <v>581</v>
      </c>
      <c r="D667" t="s">
        <v>479</v>
      </c>
      <c r="E667" t="s">
        <v>802</v>
      </c>
      <c r="F667" s="472"/>
      <c r="G667" s="11" t="s">
        <v>1224</v>
      </c>
      <c r="H667" s="11"/>
      <c r="I667" t="s">
        <v>109</v>
      </c>
      <c r="J667" s="461">
        <v>809778.35</v>
      </c>
      <c r="K667" s="288" t="s">
        <v>838</v>
      </c>
      <c r="L667" s="289"/>
      <c r="O667" t="s">
        <v>626</v>
      </c>
    </row>
    <row r="668" spans="2:15" customFormat="1" ht="16.2" x14ac:dyDescent="0.35">
      <c r="B668" s="289" t="s">
        <v>504</v>
      </c>
      <c r="C668" t="s">
        <v>581</v>
      </c>
      <c r="D668" t="s">
        <v>482</v>
      </c>
      <c r="E668" t="s">
        <v>766</v>
      </c>
      <c r="F668" s="472"/>
      <c r="G668" s="11" t="s">
        <v>1224</v>
      </c>
      <c r="H668" s="11"/>
      <c r="I668" t="s">
        <v>109</v>
      </c>
      <c r="J668" s="461">
        <v>18715.436543928317</v>
      </c>
      <c r="K668" s="288" t="s">
        <v>838</v>
      </c>
      <c r="L668" s="289"/>
      <c r="O668" t="s">
        <v>626</v>
      </c>
    </row>
    <row r="669" spans="2:15" customFormat="1" ht="16.2" x14ac:dyDescent="0.35">
      <c r="B669" s="289" t="s">
        <v>504</v>
      </c>
      <c r="C669" t="s">
        <v>581</v>
      </c>
      <c r="D669" t="s">
        <v>482</v>
      </c>
      <c r="E669" t="s">
        <v>768</v>
      </c>
      <c r="F669" s="472"/>
      <c r="G669" s="11" t="s">
        <v>1224</v>
      </c>
      <c r="H669" s="11"/>
      <c r="I669" t="s">
        <v>109</v>
      </c>
      <c r="J669" s="461">
        <v>2159162.6221245565</v>
      </c>
      <c r="K669" s="288" t="s">
        <v>838</v>
      </c>
      <c r="L669" s="289"/>
      <c r="O669" t="s">
        <v>844</v>
      </c>
    </row>
    <row r="670" spans="2:15" customFormat="1" ht="16.2" x14ac:dyDescent="0.35">
      <c r="B670" s="289" t="s">
        <v>504</v>
      </c>
      <c r="C670" t="s">
        <v>581</v>
      </c>
      <c r="D670" t="s">
        <v>473</v>
      </c>
      <c r="E670" t="s">
        <v>723</v>
      </c>
      <c r="F670" s="472"/>
      <c r="G670" s="11" t="s">
        <v>1224</v>
      </c>
      <c r="H670" s="11"/>
      <c r="I670" t="s">
        <v>109</v>
      </c>
      <c r="J670" s="461">
        <v>15232.173314909393</v>
      </c>
      <c r="K670" s="288" t="s">
        <v>838</v>
      </c>
      <c r="L670" s="289"/>
      <c r="O670" t="s">
        <v>844</v>
      </c>
    </row>
    <row r="671" spans="2:15" customFormat="1" ht="16.2" x14ac:dyDescent="0.35">
      <c r="B671" s="289" t="s">
        <v>504</v>
      </c>
      <c r="C671" t="s">
        <v>581</v>
      </c>
      <c r="D671" t="s">
        <v>473</v>
      </c>
      <c r="E671" t="s">
        <v>726</v>
      </c>
      <c r="F671" s="472"/>
      <c r="G671" s="11" t="s">
        <v>1224</v>
      </c>
      <c r="H671" s="11"/>
      <c r="I671" t="s">
        <v>109</v>
      </c>
      <c r="J671" s="461">
        <v>9849.9345625429905</v>
      </c>
      <c r="K671" s="288" t="s">
        <v>838</v>
      </c>
      <c r="L671" s="289"/>
      <c r="O671" t="s">
        <v>844</v>
      </c>
    </row>
    <row r="672" spans="2:15" customFormat="1" ht="16.2" x14ac:dyDescent="0.35">
      <c r="B672" s="289" t="s">
        <v>504</v>
      </c>
      <c r="C672" t="s">
        <v>581</v>
      </c>
      <c r="D672" t="s">
        <v>473</v>
      </c>
      <c r="E672" t="s">
        <v>742</v>
      </c>
      <c r="F672" s="472"/>
      <c r="G672" s="11" t="s">
        <v>1224</v>
      </c>
      <c r="H672" s="11"/>
      <c r="I672" t="s">
        <v>109</v>
      </c>
      <c r="J672" s="461">
        <v>208867.24116898692</v>
      </c>
      <c r="K672" s="288" t="s">
        <v>838</v>
      </c>
      <c r="L672" s="289"/>
      <c r="O672" t="s">
        <v>844</v>
      </c>
    </row>
    <row r="673" spans="2:15" customFormat="1" ht="16.2" x14ac:dyDescent="0.35">
      <c r="B673" s="289" t="s">
        <v>504</v>
      </c>
      <c r="C673" t="s">
        <v>581</v>
      </c>
      <c r="D673" t="s">
        <v>473</v>
      </c>
      <c r="E673" t="s">
        <v>743</v>
      </c>
      <c r="F673" s="472"/>
      <c r="G673" s="11" t="s">
        <v>1224</v>
      </c>
      <c r="H673" s="11"/>
      <c r="I673" t="s">
        <v>109</v>
      </c>
      <c r="J673" s="461">
        <v>23252.573366041917</v>
      </c>
      <c r="K673" s="288" t="s">
        <v>838</v>
      </c>
      <c r="L673" s="289"/>
      <c r="O673" t="s">
        <v>844</v>
      </c>
    </row>
    <row r="674" spans="2:15" customFormat="1" ht="16.2" x14ac:dyDescent="0.35">
      <c r="B674" s="289" t="s">
        <v>504</v>
      </c>
      <c r="C674" t="s">
        <v>525</v>
      </c>
      <c r="D674" t="s">
        <v>1220</v>
      </c>
      <c r="E674" t="s">
        <v>794</v>
      </c>
      <c r="F674" s="472"/>
      <c r="G674" s="11" t="s">
        <v>1224</v>
      </c>
      <c r="H674" s="11"/>
      <c r="I674" t="s">
        <v>109</v>
      </c>
      <c r="J674" s="461">
        <v>255607.84347990001</v>
      </c>
      <c r="K674" s="288" t="s">
        <v>838</v>
      </c>
      <c r="L674" s="289"/>
      <c r="O674" t="s">
        <v>844</v>
      </c>
    </row>
    <row r="675" spans="2:15" customFormat="1" ht="16.2" x14ac:dyDescent="0.35">
      <c r="B675" s="289" t="s">
        <v>504</v>
      </c>
      <c r="C675" t="s">
        <v>525</v>
      </c>
      <c r="D675" t="s">
        <v>481</v>
      </c>
      <c r="E675" t="s">
        <v>770</v>
      </c>
      <c r="F675" s="472"/>
      <c r="G675" s="11" t="s">
        <v>1224</v>
      </c>
      <c r="H675" s="11"/>
      <c r="I675" t="s">
        <v>109</v>
      </c>
      <c r="J675" s="461">
        <v>41465.5</v>
      </c>
      <c r="K675" s="288" t="s">
        <v>838</v>
      </c>
      <c r="L675" s="289"/>
      <c r="O675" t="s">
        <v>844</v>
      </c>
    </row>
    <row r="676" spans="2:15" customFormat="1" ht="16.2" x14ac:dyDescent="0.35">
      <c r="B676" s="289" t="s">
        <v>504</v>
      </c>
      <c r="C676" t="s">
        <v>525</v>
      </c>
      <c r="D676" t="s">
        <v>485</v>
      </c>
      <c r="E676" t="s">
        <v>800</v>
      </c>
      <c r="F676" s="472"/>
      <c r="G676" s="11" t="s">
        <v>1224</v>
      </c>
      <c r="H676" s="11"/>
      <c r="I676" t="s">
        <v>109</v>
      </c>
      <c r="J676" s="461">
        <v>21885</v>
      </c>
      <c r="K676" s="288" t="s">
        <v>838</v>
      </c>
      <c r="L676" s="289"/>
      <c r="O676" t="s">
        <v>844</v>
      </c>
    </row>
    <row r="677" spans="2:15" customFormat="1" ht="16.2" x14ac:dyDescent="0.35">
      <c r="B677" s="289" t="s">
        <v>504</v>
      </c>
      <c r="C677" t="s">
        <v>525</v>
      </c>
      <c r="D677" t="s">
        <v>471</v>
      </c>
      <c r="E677" t="s">
        <v>771</v>
      </c>
      <c r="F677" s="472"/>
      <c r="G677" s="11" t="s">
        <v>1224</v>
      </c>
      <c r="H677" s="11"/>
      <c r="I677" t="s">
        <v>109</v>
      </c>
      <c r="J677" s="461">
        <v>308.87999999999897</v>
      </c>
      <c r="K677" s="288" t="s">
        <v>838</v>
      </c>
      <c r="L677" s="289"/>
      <c r="O677" t="s">
        <v>844</v>
      </c>
    </row>
    <row r="678" spans="2:15" customFormat="1" ht="16.2" x14ac:dyDescent="0.35">
      <c r="B678" s="289" t="s">
        <v>504</v>
      </c>
      <c r="C678" t="s">
        <v>525</v>
      </c>
      <c r="D678" t="s">
        <v>471</v>
      </c>
      <c r="E678" t="s">
        <v>747</v>
      </c>
      <c r="F678" s="472"/>
      <c r="G678" s="11" t="s">
        <v>1224</v>
      </c>
      <c r="H678" s="11"/>
      <c r="I678" t="s">
        <v>109</v>
      </c>
      <c r="J678" s="461">
        <v>5060</v>
      </c>
      <c r="K678" s="288" t="s">
        <v>838</v>
      </c>
      <c r="L678" s="289"/>
      <c r="O678" t="s">
        <v>844</v>
      </c>
    </row>
    <row r="679" spans="2:15" customFormat="1" ht="16.2" x14ac:dyDescent="0.35">
      <c r="B679" s="289" t="s">
        <v>504</v>
      </c>
      <c r="C679" t="s">
        <v>525</v>
      </c>
      <c r="D679" t="s">
        <v>471</v>
      </c>
      <c r="E679" t="s">
        <v>787</v>
      </c>
      <c r="F679" s="472"/>
      <c r="G679" s="11" t="s">
        <v>1224</v>
      </c>
      <c r="H679" s="11"/>
      <c r="I679" t="s">
        <v>109</v>
      </c>
      <c r="J679" s="461">
        <v>62917.354013598815</v>
      </c>
      <c r="K679" s="288" t="s">
        <v>838</v>
      </c>
      <c r="L679" s="289"/>
      <c r="O679" t="s">
        <v>844</v>
      </c>
    </row>
    <row r="680" spans="2:15" customFormat="1" ht="16.2" x14ac:dyDescent="0.35">
      <c r="B680" s="289" t="s">
        <v>504</v>
      </c>
      <c r="C680" t="s">
        <v>525</v>
      </c>
      <c r="D680" t="s">
        <v>471</v>
      </c>
      <c r="E680" t="s">
        <v>792</v>
      </c>
      <c r="F680" s="472"/>
      <c r="G680" s="11" t="s">
        <v>1224</v>
      </c>
      <c r="H680" s="11"/>
      <c r="I680" t="s">
        <v>109</v>
      </c>
      <c r="J680" s="461">
        <v>7668217.9400000004</v>
      </c>
      <c r="K680" s="288" t="s">
        <v>838</v>
      </c>
      <c r="L680" s="289"/>
      <c r="O680" t="s">
        <v>844</v>
      </c>
    </row>
    <row r="681" spans="2:15" customFormat="1" ht="16.2" x14ac:dyDescent="0.35">
      <c r="B681" s="289" t="s">
        <v>504</v>
      </c>
      <c r="C681" t="s">
        <v>525</v>
      </c>
      <c r="D681" t="s">
        <v>479</v>
      </c>
      <c r="E681" t="s">
        <v>779</v>
      </c>
      <c r="F681" s="472"/>
      <c r="G681" s="11" t="s">
        <v>1224</v>
      </c>
      <c r="H681" s="11"/>
      <c r="I681" t="s">
        <v>109</v>
      </c>
      <c r="J681" s="461">
        <v>4572.33</v>
      </c>
      <c r="K681" s="288" t="s">
        <v>838</v>
      </c>
      <c r="L681" s="289"/>
      <c r="O681" t="s">
        <v>844</v>
      </c>
    </row>
    <row r="682" spans="2:15" customFormat="1" ht="16.2" x14ac:dyDescent="0.35">
      <c r="B682" s="289" t="s">
        <v>504</v>
      </c>
      <c r="C682" t="s">
        <v>525</v>
      </c>
      <c r="D682" t="s">
        <v>479</v>
      </c>
      <c r="E682" t="s">
        <v>781</v>
      </c>
      <c r="F682" s="472"/>
      <c r="G682" s="11" t="s">
        <v>1224</v>
      </c>
      <c r="H682" s="11"/>
      <c r="I682" t="s">
        <v>109</v>
      </c>
      <c r="J682" s="461">
        <v>11170</v>
      </c>
      <c r="K682" s="288" t="s">
        <v>838</v>
      </c>
      <c r="L682" s="289"/>
      <c r="O682" t="s">
        <v>844</v>
      </c>
    </row>
    <row r="683" spans="2:15" customFormat="1" ht="16.2" x14ac:dyDescent="0.35">
      <c r="B683" s="289" t="s">
        <v>504</v>
      </c>
      <c r="C683" t="s">
        <v>525</v>
      </c>
      <c r="D683" t="s">
        <v>479</v>
      </c>
      <c r="E683" t="s">
        <v>791</v>
      </c>
      <c r="F683" s="472"/>
      <c r="G683" s="11" t="s">
        <v>1224</v>
      </c>
      <c r="H683" s="11"/>
      <c r="I683" t="s">
        <v>109</v>
      </c>
      <c r="J683" s="461">
        <v>6508526.57549999</v>
      </c>
      <c r="K683" s="288" t="s">
        <v>838</v>
      </c>
      <c r="L683" s="289"/>
      <c r="O683" t="s">
        <v>844</v>
      </c>
    </row>
    <row r="684" spans="2:15" customFormat="1" ht="16.2" x14ac:dyDescent="0.35">
      <c r="B684" s="289" t="s">
        <v>504</v>
      </c>
      <c r="C684" t="s">
        <v>525</v>
      </c>
      <c r="D684" t="s">
        <v>479</v>
      </c>
      <c r="E684" t="s">
        <v>798</v>
      </c>
      <c r="F684" s="472"/>
      <c r="G684" s="11" t="s">
        <v>1224</v>
      </c>
      <c r="H684" s="11"/>
      <c r="I684" t="s">
        <v>109</v>
      </c>
      <c r="J684" s="461">
        <v>456000</v>
      </c>
      <c r="K684" s="288" t="s">
        <v>838</v>
      </c>
      <c r="L684" s="289"/>
      <c r="O684" t="s">
        <v>844</v>
      </c>
    </row>
    <row r="685" spans="2:15" customFormat="1" ht="16.2" x14ac:dyDescent="0.35">
      <c r="B685" s="289" t="s">
        <v>504</v>
      </c>
      <c r="C685" t="s">
        <v>525</v>
      </c>
      <c r="D685" t="s">
        <v>479</v>
      </c>
      <c r="E685" t="s">
        <v>802</v>
      </c>
      <c r="F685" s="472"/>
      <c r="G685" s="11" t="s">
        <v>1224</v>
      </c>
      <c r="H685" s="11"/>
      <c r="I685" t="s">
        <v>109</v>
      </c>
      <c r="J685" s="461">
        <v>564981.87</v>
      </c>
      <c r="K685" s="288" t="s">
        <v>838</v>
      </c>
      <c r="L685" s="289"/>
      <c r="O685" t="s">
        <v>844</v>
      </c>
    </row>
    <row r="686" spans="2:15" customFormat="1" ht="16.2" x14ac:dyDescent="0.35">
      <c r="B686" s="289" t="s">
        <v>504</v>
      </c>
      <c r="C686" t="s">
        <v>525</v>
      </c>
      <c r="D686" t="s">
        <v>482</v>
      </c>
      <c r="E686" t="s">
        <v>766</v>
      </c>
      <c r="F686" s="472"/>
      <c r="G686" s="11" t="s">
        <v>1224</v>
      </c>
      <c r="H686" s="11"/>
      <c r="I686" t="s">
        <v>109</v>
      </c>
      <c r="J686" s="461">
        <v>5539883.3819295224</v>
      </c>
      <c r="K686" s="288" t="s">
        <v>838</v>
      </c>
      <c r="L686" s="289"/>
      <c r="O686" t="s">
        <v>844</v>
      </c>
    </row>
    <row r="687" spans="2:15" customFormat="1" ht="16.2" x14ac:dyDescent="0.35">
      <c r="B687" s="289" t="s">
        <v>504</v>
      </c>
      <c r="C687" t="s">
        <v>525</v>
      </c>
      <c r="D687" t="s">
        <v>482</v>
      </c>
      <c r="E687" t="s">
        <v>768</v>
      </c>
      <c r="F687" s="472"/>
      <c r="G687" s="11" t="s">
        <v>1224</v>
      </c>
      <c r="H687" s="11"/>
      <c r="I687" t="s">
        <v>109</v>
      </c>
      <c r="J687" s="461">
        <v>29619254.176127199</v>
      </c>
      <c r="K687" s="288" t="s">
        <v>838</v>
      </c>
      <c r="L687" s="289"/>
      <c r="O687" t="s">
        <v>844</v>
      </c>
    </row>
    <row r="688" spans="2:15" customFormat="1" ht="16.2" x14ac:dyDescent="0.35">
      <c r="B688" s="289" t="s">
        <v>504</v>
      </c>
      <c r="C688" t="s">
        <v>525</v>
      </c>
      <c r="D688" t="s">
        <v>473</v>
      </c>
      <c r="E688" t="s">
        <v>723</v>
      </c>
      <c r="F688" s="472"/>
      <c r="G688" s="11" t="s">
        <v>1224</v>
      </c>
      <c r="H688" s="11"/>
      <c r="I688" t="s">
        <v>109</v>
      </c>
      <c r="J688" s="461">
        <v>763541.61051455152</v>
      </c>
      <c r="K688" s="288" t="s">
        <v>838</v>
      </c>
      <c r="L688" s="289"/>
      <c r="O688" t="s">
        <v>844</v>
      </c>
    </row>
    <row r="689" spans="2:15" customFormat="1" ht="16.2" x14ac:dyDescent="0.35">
      <c r="B689" s="289" t="s">
        <v>504</v>
      </c>
      <c r="C689" t="s">
        <v>525</v>
      </c>
      <c r="D689" t="s">
        <v>473</v>
      </c>
      <c r="E689" t="s">
        <v>726</v>
      </c>
      <c r="F689" s="472"/>
      <c r="G689" s="11" t="s">
        <v>1224</v>
      </c>
      <c r="H689" s="11"/>
      <c r="I689" t="s">
        <v>109</v>
      </c>
      <c r="J689" s="461">
        <v>156068.03791111463</v>
      </c>
      <c r="K689" s="288" t="s">
        <v>838</v>
      </c>
      <c r="L689" s="289"/>
      <c r="O689" t="s">
        <v>844</v>
      </c>
    </row>
    <row r="690" spans="2:15" customFormat="1" ht="16.2" x14ac:dyDescent="0.35">
      <c r="B690" s="289" t="s">
        <v>504</v>
      </c>
      <c r="C690" t="s">
        <v>525</v>
      </c>
      <c r="D690" t="s">
        <v>473</v>
      </c>
      <c r="E690" t="s">
        <v>740</v>
      </c>
      <c r="F690" s="472"/>
      <c r="G690" s="11" t="s">
        <v>1224</v>
      </c>
      <c r="H690" s="11"/>
      <c r="I690" t="s">
        <v>109</v>
      </c>
      <c r="J690" s="461">
        <v>1370380.6688425788</v>
      </c>
      <c r="K690" s="288" t="s">
        <v>838</v>
      </c>
      <c r="L690" s="289"/>
      <c r="O690" t="s">
        <v>844</v>
      </c>
    </row>
    <row r="691" spans="2:15" customFormat="1" ht="16.2" x14ac:dyDescent="0.35">
      <c r="B691" s="289" t="s">
        <v>504</v>
      </c>
      <c r="C691" t="s">
        <v>525</v>
      </c>
      <c r="D691" t="s">
        <v>473</v>
      </c>
      <c r="E691" t="s">
        <v>742</v>
      </c>
      <c r="F691" s="472"/>
      <c r="G691" s="11" t="s">
        <v>1224</v>
      </c>
      <c r="H691" s="11"/>
      <c r="I691" t="s">
        <v>109</v>
      </c>
      <c r="J691" s="461">
        <v>532744.48450501892</v>
      </c>
      <c r="K691" s="288" t="s">
        <v>838</v>
      </c>
      <c r="L691" s="289"/>
      <c r="O691" t="s">
        <v>844</v>
      </c>
    </row>
    <row r="692" spans="2:15" customFormat="1" ht="16.2" x14ac:dyDescent="0.35">
      <c r="B692" s="289" t="s">
        <v>504</v>
      </c>
      <c r="C692" t="s">
        <v>525</v>
      </c>
      <c r="D692" t="s">
        <v>473</v>
      </c>
      <c r="E692" t="s">
        <v>743</v>
      </c>
      <c r="F692" s="472"/>
      <c r="G692" s="11" t="s">
        <v>1224</v>
      </c>
      <c r="H692" s="11"/>
      <c r="I692" t="s">
        <v>109</v>
      </c>
      <c r="J692" s="461">
        <v>7225186.8020866942</v>
      </c>
      <c r="K692" s="288" t="s">
        <v>838</v>
      </c>
      <c r="L692" s="289"/>
      <c r="O692" t="s">
        <v>626</v>
      </c>
    </row>
    <row r="693" spans="2:15" customFormat="1" ht="16.2" x14ac:dyDescent="0.35">
      <c r="B693" s="289" t="s">
        <v>597</v>
      </c>
      <c r="C693" t="s">
        <v>639</v>
      </c>
      <c r="D693" t="s">
        <v>1220</v>
      </c>
      <c r="E693" t="s">
        <v>794</v>
      </c>
      <c r="F693" s="472"/>
      <c r="G693" s="11" t="s">
        <v>1224</v>
      </c>
      <c r="H693" s="11"/>
      <c r="I693" t="s">
        <v>109</v>
      </c>
      <c r="J693" s="461">
        <v>0</v>
      </c>
      <c r="K693" s="288" t="s">
        <v>838</v>
      </c>
      <c r="L693" s="289"/>
      <c r="O693" t="s">
        <v>626</v>
      </c>
    </row>
    <row r="694" spans="2:15" customFormat="1" ht="16.2" x14ac:dyDescent="0.35">
      <c r="B694" s="289" t="s">
        <v>597</v>
      </c>
      <c r="C694" t="s">
        <v>639</v>
      </c>
      <c r="D694" t="s">
        <v>485</v>
      </c>
      <c r="E694" t="s">
        <v>800</v>
      </c>
      <c r="F694" s="472"/>
      <c r="G694" s="11" t="s">
        <v>1224</v>
      </c>
      <c r="H694" s="11"/>
      <c r="I694" t="s">
        <v>109</v>
      </c>
      <c r="J694" s="461">
        <v>880013</v>
      </c>
      <c r="K694" s="288" t="s">
        <v>838</v>
      </c>
      <c r="L694" s="289"/>
      <c r="O694" t="s">
        <v>626</v>
      </c>
    </row>
    <row r="695" spans="2:15" customFormat="1" ht="16.2" x14ac:dyDescent="0.35">
      <c r="B695" s="289" t="s">
        <v>597</v>
      </c>
      <c r="C695" t="s">
        <v>639</v>
      </c>
      <c r="D695" t="s">
        <v>479</v>
      </c>
      <c r="E695" t="s">
        <v>781</v>
      </c>
      <c r="F695" s="472"/>
      <c r="G695" s="11" t="s">
        <v>1224</v>
      </c>
      <c r="H695" s="11"/>
      <c r="I695" t="s">
        <v>109</v>
      </c>
      <c r="J695" s="461">
        <v>0.39566834470626194</v>
      </c>
      <c r="K695" s="288" t="s">
        <v>838</v>
      </c>
      <c r="L695" s="289"/>
      <c r="O695" t="s">
        <v>626</v>
      </c>
    </row>
    <row r="696" spans="2:15" customFormat="1" ht="16.2" x14ac:dyDescent="0.35">
      <c r="B696" s="289" t="s">
        <v>597</v>
      </c>
      <c r="C696" t="s">
        <v>639</v>
      </c>
      <c r="D696" t="s">
        <v>482</v>
      </c>
      <c r="E696" t="s">
        <v>766</v>
      </c>
      <c r="F696" s="472"/>
      <c r="G696" s="11" t="s">
        <v>1224</v>
      </c>
      <c r="H696" s="11"/>
      <c r="I696" t="s">
        <v>109</v>
      </c>
      <c r="J696" s="461">
        <v>8435891.9411488995</v>
      </c>
      <c r="K696" s="288" t="s">
        <v>838</v>
      </c>
      <c r="L696" s="289"/>
      <c r="O696" t="s">
        <v>626</v>
      </c>
    </row>
    <row r="697" spans="2:15" customFormat="1" ht="16.2" x14ac:dyDescent="0.35">
      <c r="B697" s="289" t="s">
        <v>597</v>
      </c>
      <c r="C697" t="s">
        <v>639</v>
      </c>
      <c r="D697" t="s">
        <v>482</v>
      </c>
      <c r="E697" t="s">
        <v>768</v>
      </c>
      <c r="F697" s="472"/>
      <c r="G697" s="11" t="s">
        <v>1224</v>
      </c>
      <c r="H697" s="11"/>
      <c r="I697" t="s">
        <v>109</v>
      </c>
      <c r="J697" s="461">
        <v>1714590.8466693857</v>
      </c>
      <c r="K697" s="288" t="s">
        <v>838</v>
      </c>
      <c r="L697" s="289"/>
      <c r="O697" t="s">
        <v>626</v>
      </c>
    </row>
    <row r="698" spans="2:15" customFormat="1" ht="16.2" x14ac:dyDescent="0.35">
      <c r="B698" s="289" t="s">
        <v>597</v>
      </c>
      <c r="C698" t="s">
        <v>639</v>
      </c>
      <c r="D698" t="s">
        <v>473</v>
      </c>
      <c r="E698" t="s">
        <v>743</v>
      </c>
      <c r="F698" s="472"/>
      <c r="G698" s="11" t="s">
        <v>1224</v>
      </c>
      <c r="H698" s="11"/>
      <c r="I698" t="s">
        <v>109</v>
      </c>
      <c r="J698" s="461">
        <v>6600.7767273966847</v>
      </c>
      <c r="K698" s="288" t="s">
        <v>838</v>
      </c>
      <c r="L698" s="289"/>
      <c r="O698" t="s">
        <v>626</v>
      </c>
    </row>
    <row r="699" spans="2:15" customFormat="1" ht="16.2" x14ac:dyDescent="0.35">
      <c r="B699" s="289" t="s">
        <v>597</v>
      </c>
      <c r="C699" t="s">
        <v>639</v>
      </c>
      <c r="D699" t="s">
        <v>765</v>
      </c>
      <c r="E699" t="s">
        <v>760</v>
      </c>
      <c r="F699" s="472"/>
      <c r="G699" s="11" t="s">
        <v>1224</v>
      </c>
      <c r="H699" s="11"/>
      <c r="I699" t="s">
        <v>109</v>
      </c>
      <c r="J699" s="461">
        <v>7275005.0899999999</v>
      </c>
      <c r="K699" s="288" t="s">
        <v>838</v>
      </c>
      <c r="L699" s="289"/>
      <c r="O699" t="s">
        <v>626</v>
      </c>
    </row>
    <row r="700" spans="2:15" customFormat="1" ht="16.2" x14ac:dyDescent="0.35">
      <c r="B700" s="289" t="s">
        <v>504</v>
      </c>
      <c r="C700" t="s">
        <v>639</v>
      </c>
      <c r="D700" t="s">
        <v>765</v>
      </c>
      <c r="E700" t="s">
        <v>732</v>
      </c>
      <c r="F700" s="472"/>
      <c r="G700" s="11" t="s">
        <v>1224</v>
      </c>
      <c r="H700" s="11"/>
      <c r="I700" t="s">
        <v>109</v>
      </c>
      <c r="J700" s="461">
        <v>36241863.509999998</v>
      </c>
      <c r="K700" s="288" t="s">
        <v>838</v>
      </c>
      <c r="L700" s="289"/>
      <c r="O700" t="s">
        <v>839</v>
      </c>
    </row>
    <row r="701" spans="2:15" customFormat="1" ht="16.2" x14ac:dyDescent="0.35">
      <c r="B701" s="289" t="s">
        <v>504</v>
      </c>
      <c r="C701" t="s">
        <v>639</v>
      </c>
      <c r="D701" t="s">
        <v>765</v>
      </c>
      <c r="E701" t="s">
        <v>784</v>
      </c>
      <c r="F701" s="472"/>
      <c r="G701" s="11" t="s">
        <v>1224</v>
      </c>
      <c r="H701" s="11"/>
      <c r="I701" t="s">
        <v>109</v>
      </c>
      <c r="J701" s="461">
        <v>534400</v>
      </c>
      <c r="K701" s="288" t="s">
        <v>838</v>
      </c>
      <c r="L701" s="289"/>
      <c r="O701" t="s">
        <v>839</v>
      </c>
    </row>
    <row r="702" spans="2:15" customFormat="1" ht="16.2" x14ac:dyDescent="0.35">
      <c r="B702" s="289" t="s">
        <v>504</v>
      </c>
      <c r="C702" t="s">
        <v>637</v>
      </c>
      <c r="D702" t="s">
        <v>1220</v>
      </c>
      <c r="E702" t="s">
        <v>794</v>
      </c>
      <c r="F702" s="472"/>
      <c r="G702" s="11" t="s">
        <v>1224</v>
      </c>
      <c r="H702" s="11"/>
      <c r="I702" t="s">
        <v>109</v>
      </c>
      <c r="J702" s="461">
        <v>278194.99433999998</v>
      </c>
      <c r="K702" s="288" t="s">
        <v>838</v>
      </c>
      <c r="L702" s="289"/>
      <c r="O702" t="s">
        <v>839</v>
      </c>
    </row>
    <row r="703" spans="2:15" customFormat="1" ht="16.2" x14ac:dyDescent="0.35">
      <c r="B703" s="289" t="s">
        <v>504</v>
      </c>
      <c r="C703" t="s">
        <v>637</v>
      </c>
      <c r="D703" t="s">
        <v>481</v>
      </c>
      <c r="E703" t="s">
        <v>770</v>
      </c>
      <c r="F703" s="472"/>
      <c r="G703" s="11" t="s">
        <v>1224</v>
      </c>
      <c r="H703" s="11"/>
      <c r="I703" t="s">
        <v>109</v>
      </c>
      <c r="J703" s="461">
        <v>279.48</v>
      </c>
      <c r="K703" s="288" t="s">
        <v>838</v>
      </c>
      <c r="L703" s="289"/>
      <c r="O703" t="s">
        <v>839</v>
      </c>
    </row>
    <row r="704" spans="2:15" customFormat="1" ht="16.2" x14ac:dyDescent="0.35">
      <c r="B704" s="289" t="s">
        <v>504</v>
      </c>
      <c r="C704" t="s">
        <v>637</v>
      </c>
      <c r="D704" t="s">
        <v>481</v>
      </c>
      <c r="E704" t="s">
        <v>774</v>
      </c>
      <c r="F704" s="472"/>
      <c r="G704" s="11" t="s">
        <v>1224</v>
      </c>
      <c r="H704" s="11"/>
      <c r="I704" t="s">
        <v>109</v>
      </c>
      <c r="J704" s="461">
        <v>5550</v>
      </c>
      <c r="K704" s="288" t="s">
        <v>838</v>
      </c>
      <c r="L704" s="289"/>
      <c r="O704" t="s">
        <v>839</v>
      </c>
    </row>
    <row r="705" spans="2:15" customFormat="1" ht="16.2" x14ac:dyDescent="0.35">
      <c r="B705" s="289" t="s">
        <v>504</v>
      </c>
      <c r="C705" t="s">
        <v>637</v>
      </c>
      <c r="D705" t="s">
        <v>485</v>
      </c>
      <c r="E705" t="s">
        <v>800</v>
      </c>
      <c r="F705" s="472"/>
      <c r="G705" s="11" t="s">
        <v>1224</v>
      </c>
      <c r="H705" s="11"/>
      <c r="I705" t="s">
        <v>109</v>
      </c>
      <c r="J705" s="461">
        <v>208581</v>
      </c>
      <c r="K705" s="288" t="s">
        <v>838</v>
      </c>
      <c r="L705" s="289"/>
      <c r="O705" t="s">
        <v>839</v>
      </c>
    </row>
    <row r="706" spans="2:15" customFormat="1" ht="16.2" x14ac:dyDescent="0.35">
      <c r="B706" s="289" t="s">
        <v>504</v>
      </c>
      <c r="C706" t="s">
        <v>637</v>
      </c>
      <c r="D706" t="s">
        <v>471</v>
      </c>
      <c r="E706" t="s">
        <v>771</v>
      </c>
      <c r="F706" s="472"/>
      <c r="G706" s="11" t="s">
        <v>1224</v>
      </c>
      <c r="H706" s="11"/>
      <c r="I706" t="s">
        <v>109</v>
      </c>
      <c r="J706" s="461">
        <v>38282.400000000001</v>
      </c>
      <c r="K706" s="288" t="s">
        <v>838</v>
      </c>
      <c r="L706" s="289"/>
      <c r="O706" t="s">
        <v>839</v>
      </c>
    </row>
    <row r="707" spans="2:15" customFormat="1" ht="16.2" x14ac:dyDescent="0.35">
      <c r="B707" s="289" t="s">
        <v>504</v>
      </c>
      <c r="C707" t="s">
        <v>637</v>
      </c>
      <c r="D707" t="s">
        <v>471</v>
      </c>
      <c r="E707" t="s">
        <v>787</v>
      </c>
      <c r="F707" s="472"/>
      <c r="G707" s="11" t="s">
        <v>1224</v>
      </c>
      <c r="H707" s="11"/>
      <c r="I707" t="s">
        <v>109</v>
      </c>
      <c r="J707" s="461">
        <v>5804.6938440092772</v>
      </c>
      <c r="K707" s="288" t="s">
        <v>838</v>
      </c>
      <c r="L707" s="289"/>
      <c r="O707" t="s">
        <v>839</v>
      </c>
    </row>
    <row r="708" spans="2:15" customFormat="1" ht="16.2" x14ac:dyDescent="0.35">
      <c r="B708" s="289" t="s">
        <v>504</v>
      </c>
      <c r="C708" t="s">
        <v>637</v>
      </c>
      <c r="D708" t="s">
        <v>471</v>
      </c>
      <c r="E708" t="s">
        <v>792</v>
      </c>
      <c r="F708" s="472"/>
      <c r="G708" s="11" t="s">
        <v>1224</v>
      </c>
      <c r="H708" s="11"/>
      <c r="I708" t="s">
        <v>109</v>
      </c>
      <c r="J708" s="461">
        <v>4228792.5719999904</v>
      </c>
      <c r="K708" s="288" t="s">
        <v>838</v>
      </c>
      <c r="L708" s="289"/>
      <c r="O708" t="s">
        <v>839</v>
      </c>
    </row>
    <row r="709" spans="2:15" customFormat="1" ht="16.2" x14ac:dyDescent="0.35">
      <c r="B709" s="289" t="s">
        <v>504</v>
      </c>
      <c r="C709" t="s">
        <v>637</v>
      </c>
      <c r="D709" t="s">
        <v>479</v>
      </c>
      <c r="E709" t="s">
        <v>760</v>
      </c>
      <c r="F709" s="472"/>
      <c r="G709" s="11" t="s">
        <v>1224</v>
      </c>
      <c r="H709" s="11"/>
      <c r="I709" t="s">
        <v>109</v>
      </c>
      <c r="J709" s="461">
        <v>82560</v>
      </c>
      <c r="K709" s="288" t="s">
        <v>838</v>
      </c>
      <c r="L709" s="289"/>
      <c r="O709" t="s">
        <v>839</v>
      </c>
    </row>
    <row r="710" spans="2:15" customFormat="1" ht="16.2" x14ac:dyDescent="0.35">
      <c r="B710" s="289" t="s">
        <v>504</v>
      </c>
      <c r="C710" t="s">
        <v>637</v>
      </c>
      <c r="D710" t="s">
        <v>479</v>
      </c>
      <c r="E710" t="s">
        <v>781</v>
      </c>
      <c r="F710" s="472"/>
      <c r="G710" s="11" t="s">
        <v>1224</v>
      </c>
      <c r="H710" s="11"/>
      <c r="I710" t="s">
        <v>109</v>
      </c>
      <c r="J710" s="461">
        <v>9.6890046810608776</v>
      </c>
      <c r="K710" s="288" t="s">
        <v>838</v>
      </c>
      <c r="L710" s="289"/>
      <c r="O710" t="s">
        <v>839</v>
      </c>
    </row>
    <row r="711" spans="2:15" customFormat="1" ht="16.2" x14ac:dyDescent="0.35">
      <c r="B711" s="289" t="s">
        <v>504</v>
      </c>
      <c r="C711" t="s">
        <v>637</v>
      </c>
      <c r="D711" t="s">
        <v>479</v>
      </c>
      <c r="E711" t="s">
        <v>791</v>
      </c>
      <c r="F711" s="472"/>
      <c r="G711" s="11" t="s">
        <v>1224</v>
      </c>
      <c r="H711" s="11"/>
      <c r="I711" t="s">
        <v>109</v>
      </c>
      <c r="J711" s="461">
        <v>1912294.97</v>
      </c>
      <c r="K711" s="288" t="s">
        <v>838</v>
      </c>
      <c r="L711" s="289"/>
      <c r="O711" t="s">
        <v>839</v>
      </c>
    </row>
    <row r="712" spans="2:15" customFormat="1" ht="16.2" x14ac:dyDescent="0.35">
      <c r="B712" s="289" t="s">
        <v>504</v>
      </c>
      <c r="C712" t="s">
        <v>637</v>
      </c>
      <c r="D712" t="s">
        <v>479</v>
      </c>
      <c r="E712" t="s">
        <v>796</v>
      </c>
      <c r="F712" s="472"/>
      <c r="G712" s="11" t="s">
        <v>1224</v>
      </c>
      <c r="H712" s="11"/>
      <c r="I712" t="s">
        <v>109</v>
      </c>
      <c r="J712" s="461">
        <v>19200</v>
      </c>
      <c r="K712" s="288" t="s">
        <v>838</v>
      </c>
      <c r="L712" s="289"/>
      <c r="O712" t="s">
        <v>626</v>
      </c>
    </row>
    <row r="713" spans="2:15" customFormat="1" ht="16.2" x14ac:dyDescent="0.35">
      <c r="B713" s="289" t="s">
        <v>504</v>
      </c>
      <c r="C713" t="s">
        <v>637</v>
      </c>
      <c r="D713" t="s">
        <v>479</v>
      </c>
      <c r="E713" t="s">
        <v>802</v>
      </c>
      <c r="F713" s="472"/>
      <c r="G713" s="11" t="s">
        <v>1224</v>
      </c>
      <c r="H713" s="11"/>
      <c r="I713" t="s">
        <v>109</v>
      </c>
      <c r="J713" s="461">
        <v>1352956.1899999899</v>
      </c>
      <c r="K713" s="288" t="s">
        <v>838</v>
      </c>
      <c r="L713" s="289"/>
      <c r="O713" t="s">
        <v>626</v>
      </c>
    </row>
    <row r="714" spans="2:15" customFormat="1" ht="16.2" x14ac:dyDescent="0.35">
      <c r="B714" s="289" t="s">
        <v>504</v>
      </c>
      <c r="C714" t="s">
        <v>637</v>
      </c>
      <c r="D714" t="s">
        <v>482</v>
      </c>
      <c r="E714" t="s">
        <v>766</v>
      </c>
      <c r="F714" s="472"/>
      <c r="G714" s="11" t="s">
        <v>1224</v>
      </c>
      <c r="H714" s="11"/>
      <c r="I714" t="s">
        <v>109</v>
      </c>
      <c r="J714" s="461">
        <v>2778904.7139317868</v>
      </c>
      <c r="K714" s="288" t="s">
        <v>838</v>
      </c>
      <c r="L714" s="289"/>
      <c r="O714" t="s">
        <v>626</v>
      </c>
    </row>
    <row r="715" spans="2:15" customFormat="1" ht="16.2" x14ac:dyDescent="0.35">
      <c r="B715" s="289" t="s">
        <v>504</v>
      </c>
      <c r="C715" t="s">
        <v>637</v>
      </c>
      <c r="D715" t="s">
        <v>482</v>
      </c>
      <c r="E715" t="s">
        <v>768</v>
      </c>
      <c r="F715" s="472"/>
      <c r="G715" s="11" t="s">
        <v>1224</v>
      </c>
      <c r="H715" s="11"/>
      <c r="I715" t="s">
        <v>109</v>
      </c>
      <c r="J715" s="461">
        <v>10682225.029370766</v>
      </c>
      <c r="K715" s="288" t="s">
        <v>838</v>
      </c>
      <c r="L715" s="289"/>
      <c r="O715" t="s">
        <v>626</v>
      </c>
    </row>
    <row r="716" spans="2:15" customFormat="1" ht="16.2" x14ac:dyDescent="0.35">
      <c r="B716" s="289" t="s">
        <v>504</v>
      </c>
      <c r="C716" t="s">
        <v>637</v>
      </c>
      <c r="D716" t="s">
        <v>473</v>
      </c>
      <c r="E716" t="s">
        <v>723</v>
      </c>
      <c r="F716" s="472"/>
      <c r="G716" s="11" t="s">
        <v>1224</v>
      </c>
      <c r="H716" s="11"/>
      <c r="I716" t="s">
        <v>109</v>
      </c>
      <c r="J716" s="461">
        <v>3869795.7114650076</v>
      </c>
      <c r="K716" s="288" t="s">
        <v>838</v>
      </c>
      <c r="L716" s="289"/>
      <c r="O716" t="s">
        <v>626</v>
      </c>
    </row>
    <row r="717" spans="2:15" customFormat="1" ht="16.2" x14ac:dyDescent="0.35">
      <c r="B717" s="289" t="s">
        <v>504</v>
      </c>
      <c r="C717" t="s">
        <v>637</v>
      </c>
      <c r="D717" t="s">
        <v>473</v>
      </c>
      <c r="E717" t="s">
        <v>726</v>
      </c>
      <c r="F717" s="472"/>
      <c r="G717" s="11" t="s">
        <v>1224</v>
      </c>
      <c r="H717" s="11"/>
      <c r="I717" t="s">
        <v>109</v>
      </c>
      <c r="J717" s="461">
        <v>52920.920507185947</v>
      </c>
      <c r="K717" s="288" t="s">
        <v>838</v>
      </c>
      <c r="L717" s="289"/>
      <c r="O717" t="s">
        <v>626</v>
      </c>
    </row>
    <row r="718" spans="2:15" customFormat="1" ht="16.2" x14ac:dyDescent="0.35">
      <c r="B718" s="289" t="s">
        <v>504</v>
      </c>
      <c r="C718" t="s">
        <v>637</v>
      </c>
      <c r="D718" t="s">
        <v>473</v>
      </c>
      <c r="E718" t="s">
        <v>776</v>
      </c>
      <c r="F718" s="472"/>
      <c r="G718" s="11" t="s">
        <v>1224</v>
      </c>
      <c r="H718" s="11"/>
      <c r="I718" t="s">
        <v>109</v>
      </c>
      <c r="J718" s="461">
        <v>841764.07209685969</v>
      </c>
      <c r="K718" s="288" t="s">
        <v>838</v>
      </c>
      <c r="L718" s="289"/>
      <c r="O718" t="s">
        <v>626</v>
      </c>
    </row>
    <row r="719" spans="2:15" customFormat="1" ht="16.2" x14ac:dyDescent="0.35">
      <c r="B719" s="289" t="s">
        <v>504</v>
      </c>
      <c r="C719" t="s">
        <v>637</v>
      </c>
      <c r="D719" t="s">
        <v>473</v>
      </c>
      <c r="E719" t="s">
        <v>740</v>
      </c>
      <c r="F719" s="472"/>
      <c r="G719" s="11" t="s">
        <v>1224</v>
      </c>
      <c r="H719" s="11"/>
      <c r="I719" t="s">
        <v>109</v>
      </c>
      <c r="J719" s="461">
        <v>266965.65000000002</v>
      </c>
      <c r="K719" s="288" t="s">
        <v>838</v>
      </c>
      <c r="L719" s="289"/>
      <c r="O719" t="s">
        <v>626</v>
      </c>
    </row>
    <row r="720" spans="2:15" customFormat="1" ht="16.2" x14ac:dyDescent="0.35">
      <c r="B720" s="289" t="s">
        <v>504</v>
      </c>
      <c r="C720" t="s">
        <v>637</v>
      </c>
      <c r="D720" t="s">
        <v>473</v>
      </c>
      <c r="E720" t="s">
        <v>742</v>
      </c>
      <c r="F720" s="472"/>
      <c r="G720" s="11" t="s">
        <v>1224</v>
      </c>
      <c r="H720" s="11"/>
      <c r="I720" t="s">
        <v>109</v>
      </c>
      <c r="J720" s="461">
        <v>3463320.7099978696</v>
      </c>
      <c r="K720" s="288" t="s">
        <v>838</v>
      </c>
      <c r="L720" s="289"/>
      <c r="O720" t="s">
        <v>844</v>
      </c>
    </row>
    <row r="721" spans="2:15" customFormat="1" ht="16.2" x14ac:dyDescent="0.35">
      <c r="B721" s="289" t="s">
        <v>504</v>
      </c>
      <c r="C721" t="s">
        <v>637</v>
      </c>
      <c r="D721" t="s">
        <v>473</v>
      </c>
      <c r="E721" t="s">
        <v>743</v>
      </c>
      <c r="F721" s="472"/>
      <c r="G721" s="11" t="s">
        <v>1224</v>
      </c>
      <c r="H721" s="11"/>
      <c r="I721" t="s">
        <v>109</v>
      </c>
      <c r="J721" s="461">
        <v>1302971.161980527</v>
      </c>
      <c r="K721" s="288" t="s">
        <v>838</v>
      </c>
      <c r="L721" s="289"/>
      <c r="O721" t="s">
        <v>844</v>
      </c>
    </row>
    <row r="722" spans="2:15" customFormat="1" ht="16.2" x14ac:dyDescent="0.35">
      <c r="B722" s="289" t="s">
        <v>504</v>
      </c>
      <c r="C722" t="s">
        <v>637</v>
      </c>
      <c r="D722" t="s">
        <v>765</v>
      </c>
      <c r="E722" t="s">
        <v>784</v>
      </c>
      <c r="F722" s="472"/>
      <c r="G722" s="11" t="s">
        <v>1224</v>
      </c>
      <c r="H722" s="11"/>
      <c r="I722" t="s">
        <v>109</v>
      </c>
      <c r="J722" s="461">
        <v>113500</v>
      </c>
      <c r="K722" s="288" t="s">
        <v>838</v>
      </c>
      <c r="L722" s="289"/>
      <c r="O722" t="s">
        <v>844</v>
      </c>
    </row>
    <row r="723" spans="2:15" customFormat="1" ht="16.2" x14ac:dyDescent="0.35">
      <c r="B723" s="289" t="s">
        <v>504</v>
      </c>
      <c r="C723" t="s">
        <v>637</v>
      </c>
      <c r="D723" t="s">
        <v>765</v>
      </c>
      <c r="E723" t="s">
        <v>795</v>
      </c>
      <c r="F723" s="472"/>
      <c r="G723" s="11" t="s">
        <v>1224</v>
      </c>
      <c r="H723" s="11"/>
      <c r="I723" t="s">
        <v>109</v>
      </c>
      <c r="J723" s="461">
        <v>5469825.2699999996</v>
      </c>
      <c r="K723" s="288" t="s">
        <v>838</v>
      </c>
      <c r="L723" s="289"/>
      <c r="O723" t="s">
        <v>844</v>
      </c>
    </row>
    <row r="724" spans="2:15" customFormat="1" ht="16.2" x14ac:dyDescent="0.35">
      <c r="B724" s="289" t="s">
        <v>504</v>
      </c>
      <c r="C724" t="s">
        <v>578</v>
      </c>
      <c r="D724" t="s">
        <v>481</v>
      </c>
      <c r="E724" t="s">
        <v>774</v>
      </c>
      <c r="F724" s="472"/>
      <c r="G724" s="11" t="s">
        <v>1224</v>
      </c>
      <c r="H724" s="11"/>
      <c r="I724" t="s">
        <v>109</v>
      </c>
      <c r="J724" s="461">
        <v>46500</v>
      </c>
      <c r="K724" s="288" t="s">
        <v>838</v>
      </c>
      <c r="L724" s="289"/>
      <c r="O724" t="s">
        <v>844</v>
      </c>
    </row>
    <row r="725" spans="2:15" customFormat="1" ht="16.2" x14ac:dyDescent="0.35">
      <c r="B725" s="289" t="s">
        <v>504</v>
      </c>
      <c r="C725" t="s">
        <v>578</v>
      </c>
      <c r="D725" t="s">
        <v>471</v>
      </c>
      <c r="E725" t="s">
        <v>787</v>
      </c>
      <c r="F725" s="472"/>
      <c r="G725" s="11" t="s">
        <v>1224</v>
      </c>
      <c r="H725" s="11"/>
      <c r="I725" t="s">
        <v>109</v>
      </c>
      <c r="J725" s="461">
        <v>3986.0895184411884</v>
      </c>
      <c r="K725" s="288" t="s">
        <v>838</v>
      </c>
      <c r="L725" s="289"/>
      <c r="O725" t="s">
        <v>844</v>
      </c>
    </row>
    <row r="726" spans="2:15" customFormat="1" ht="16.2" x14ac:dyDescent="0.35">
      <c r="B726" s="289" t="s">
        <v>504</v>
      </c>
      <c r="C726" t="s">
        <v>578</v>
      </c>
      <c r="D726" t="s">
        <v>482</v>
      </c>
      <c r="E726" t="s">
        <v>766</v>
      </c>
      <c r="F726" s="472"/>
      <c r="G726" s="11" t="s">
        <v>1224</v>
      </c>
      <c r="H726" s="11"/>
      <c r="I726" t="s">
        <v>109</v>
      </c>
      <c r="J726" s="461">
        <v>830.72395132670647</v>
      </c>
      <c r="K726" s="288" t="s">
        <v>838</v>
      </c>
      <c r="L726" s="289"/>
      <c r="O726" t="s">
        <v>844</v>
      </c>
    </row>
    <row r="727" spans="2:15" customFormat="1" ht="16.2" x14ac:dyDescent="0.35">
      <c r="B727" s="289" t="s">
        <v>504</v>
      </c>
      <c r="C727" t="s">
        <v>578</v>
      </c>
      <c r="D727" t="s">
        <v>482</v>
      </c>
      <c r="E727" t="s">
        <v>768</v>
      </c>
      <c r="F727" s="472"/>
      <c r="G727" s="11" t="s">
        <v>1224</v>
      </c>
      <c r="H727" s="11"/>
      <c r="I727" t="s">
        <v>109</v>
      </c>
      <c r="J727" s="461">
        <v>903029.55459918804</v>
      </c>
      <c r="K727" s="288" t="s">
        <v>838</v>
      </c>
      <c r="L727" s="289"/>
      <c r="O727" t="s">
        <v>844</v>
      </c>
    </row>
    <row r="728" spans="2:15" customFormat="1" ht="16.2" x14ac:dyDescent="0.35">
      <c r="B728" s="289" t="s">
        <v>504</v>
      </c>
      <c r="C728" t="s">
        <v>578</v>
      </c>
      <c r="D728" t="s">
        <v>473</v>
      </c>
      <c r="E728" t="s">
        <v>723</v>
      </c>
      <c r="F728" s="472"/>
      <c r="G728" s="11" t="s">
        <v>1224</v>
      </c>
      <c r="H728" s="11"/>
      <c r="I728" t="s">
        <v>109</v>
      </c>
      <c r="J728" s="461">
        <v>28180.14597118317</v>
      </c>
      <c r="K728" s="288" t="s">
        <v>838</v>
      </c>
      <c r="L728" s="289"/>
      <c r="O728" t="s">
        <v>844</v>
      </c>
    </row>
    <row r="729" spans="2:15" customFormat="1" ht="16.2" x14ac:dyDescent="0.35">
      <c r="B729" s="289" t="s">
        <v>504</v>
      </c>
      <c r="C729" t="s">
        <v>578</v>
      </c>
      <c r="D729" t="s">
        <v>473</v>
      </c>
      <c r="E729" t="s">
        <v>726</v>
      </c>
      <c r="F729" s="472"/>
      <c r="G729" s="11" t="s">
        <v>1224</v>
      </c>
      <c r="H729" s="11"/>
      <c r="I729" t="s">
        <v>109</v>
      </c>
      <c r="J729" s="461">
        <v>6319.7633294578127</v>
      </c>
      <c r="K729" s="288" t="s">
        <v>838</v>
      </c>
      <c r="L729" s="289"/>
      <c r="O729" t="s">
        <v>844</v>
      </c>
    </row>
    <row r="730" spans="2:15" customFormat="1" ht="16.2" x14ac:dyDescent="0.35">
      <c r="B730" s="289" t="s">
        <v>504</v>
      </c>
      <c r="C730" t="s">
        <v>578</v>
      </c>
      <c r="D730" t="s">
        <v>473</v>
      </c>
      <c r="E730" t="s">
        <v>776</v>
      </c>
      <c r="F730" s="472"/>
      <c r="G730" s="11" t="s">
        <v>1224</v>
      </c>
      <c r="H730" s="11"/>
      <c r="I730" t="s">
        <v>109</v>
      </c>
      <c r="J730" s="461">
        <v>63709.125938190518</v>
      </c>
      <c r="K730" s="288" t="s">
        <v>838</v>
      </c>
      <c r="L730" s="289"/>
      <c r="O730" t="s">
        <v>844</v>
      </c>
    </row>
    <row r="731" spans="2:15" customFormat="1" ht="16.2" x14ac:dyDescent="0.35">
      <c r="B731" s="289" t="s">
        <v>504</v>
      </c>
      <c r="C731" t="s">
        <v>578</v>
      </c>
      <c r="D731" t="s">
        <v>473</v>
      </c>
      <c r="E731" t="s">
        <v>742</v>
      </c>
      <c r="F731" s="472"/>
      <c r="G731" s="11" t="s">
        <v>1224</v>
      </c>
      <c r="H731" s="11"/>
      <c r="I731" t="s">
        <v>109</v>
      </c>
      <c r="J731" s="461">
        <v>2739.2423864279672</v>
      </c>
      <c r="K731" s="288" t="s">
        <v>838</v>
      </c>
      <c r="L731" s="289"/>
      <c r="O731" t="s">
        <v>844</v>
      </c>
    </row>
    <row r="732" spans="2:15" customFormat="1" ht="16.2" x14ac:dyDescent="0.35">
      <c r="B732" s="289" t="s">
        <v>504</v>
      </c>
      <c r="C732" t="s">
        <v>578</v>
      </c>
      <c r="D732" t="s">
        <v>473</v>
      </c>
      <c r="E732" t="s">
        <v>743</v>
      </c>
      <c r="F732" s="472"/>
      <c r="G732" s="11" t="s">
        <v>1224</v>
      </c>
      <c r="H732" s="11"/>
      <c r="I732" t="s">
        <v>109</v>
      </c>
      <c r="J732" s="461">
        <v>4001731.7506315419</v>
      </c>
      <c r="K732" s="288" t="s">
        <v>838</v>
      </c>
      <c r="L732" s="289"/>
      <c r="O732" t="s">
        <v>844</v>
      </c>
    </row>
    <row r="733" spans="2:15" customFormat="1" ht="16.2" x14ac:dyDescent="0.35">
      <c r="B733" s="289" t="s">
        <v>504</v>
      </c>
      <c r="C733" t="s">
        <v>528</v>
      </c>
      <c r="D733" t="s">
        <v>1220</v>
      </c>
      <c r="E733" t="s">
        <v>794</v>
      </c>
      <c r="F733" s="472"/>
      <c r="G733" s="11" t="s">
        <v>1224</v>
      </c>
      <c r="H733" s="11"/>
      <c r="I733" t="s">
        <v>109</v>
      </c>
      <c r="J733" s="461">
        <v>65840.743319999994</v>
      </c>
      <c r="K733" s="288" t="s">
        <v>838</v>
      </c>
      <c r="L733" s="289"/>
      <c r="O733" t="s">
        <v>844</v>
      </c>
    </row>
    <row r="734" spans="2:15" customFormat="1" ht="16.2" x14ac:dyDescent="0.35">
      <c r="B734" s="289" t="s">
        <v>504</v>
      </c>
      <c r="C734" t="s">
        <v>528</v>
      </c>
      <c r="D734" t="s">
        <v>481</v>
      </c>
      <c r="E734" t="s">
        <v>770</v>
      </c>
      <c r="F734" s="472"/>
      <c r="G734" s="11" t="s">
        <v>1224</v>
      </c>
      <c r="H734" s="11"/>
      <c r="I734" t="s">
        <v>109</v>
      </c>
      <c r="J734" s="461">
        <v>4405.2</v>
      </c>
      <c r="K734" s="288" t="s">
        <v>838</v>
      </c>
      <c r="L734" s="289"/>
      <c r="O734" t="s">
        <v>844</v>
      </c>
    </row>
    <row r="735" spans="2:15" customFormat="1" ht="16.2" x14ac:dyDescent="0.35">
      <c r="B735" s="289" t="s">
        <v>504</v>
      </c>
      <c r="C735" t="s">
        <v>528</v>
      </c>
      <c r="D735" t="s">
        <v>481</v>
      </c>
      <c r="E735" t="s">
        <v>774</v>
      </c>
      <c r="F735" s="472"/>
      <c r="G735" s="11" t="s">
        <v>1224</v>
      </c>
      <c r="H735" s="11"/>
      <c r="I735" t="s">
        <v>109</v>
      </c>
      <c r="J735" s="461">
        <v>11000</v>
      </c>
      <c r="K735" s="288" t="s">
        <v>838</v>
      </c>
      <c r="L735" s="289"/>
      <c r="O735" t="s">
        <v>844</v>
      </c>
    </row>
    <row r="736" spans="2:15" customFormat="1" ht="16.2" x14ac:dyDescent="0.35">
      <c r="B736" s="289" t="s">
        <v>504</v>
      </c>
      <c r="C736" t="s">
        <v>528</v>
      </c>
      <c r="D736" t="s">
        <v>485</v>
      </c>
      <c r="E736" t="s">
        <v>800</v>
      </c>
      <c r="F736" s="472"/>
      <c r="G736" s="11" t="s">
        <v>1224</v>
      </c>
      <c r="H736" s="11"/>
      <c r="I736" t="s">
        <v>109</v>
      </c>
      <c r="J736" s="461">
        <v>221387.5</v>
      </c>
      <c r="K736" s="288" t="s">
        <v>838</v>
      </c>
      <c r="L736" s="289"/>
      <c r="O736" t="s">
        <v>844</v>
      </c>
    </row>
    <row r="737" spans="2:15" customFormat="1" ht="16.2" x14ac:dyDescent="0.35">
      <c r="B737" s="289" t="s">
        <v>504</v>
      </c>
      <c r="C737" t="s">
        <v>528</v>
      </c>
      <c r="D737" t="s">
        <v>471</v>
      </c>
      <c r="E737" t="s">
        <v>747</v>
      </c>
      <c r="F737" s="472"/>
      <c r="G737" s="11" t="s">
        <v>1224</v>
      </c>
      <c r="H737" s="11"/>
      <c r="I737" t="s">
        <v>109</v>
      </c>
      <c r="J737" s="461">
        <v>203893.03</v>
      </c>
      <c r="K737" s="288" t="s">
        <v>838</v>
      </c>
      <c r="L737" s="289"/>
      <c r="O737" t="s">
        <v>844</v>
      </c>
    </row>
    <row r="738" spans="2:15" customFormat="1" ht="16.2" x14ac:dyDescent="0.35">
      <c r="B738" s="289" t="s">
        <v>504</v>
      </c>
      <c r="C738" t="s">
        <v>528</v>
      </c>
      <c r="D738" t="s">
        <v>471</v>
      </c>
      <c r="E738" t="s">
        <v>748</v>
      </c>
      <c r="F738" s="472"/>
      <c r="G738" s="11" t="s">
        <v>1224</v>
      </c>
      <c r="H738" s="11"/>
      <c r="I738" t="s">
        <v>109</v>
      </c>
      <c r="J738" s="461">
        <v>203893.03</v>
      </c>
      <c r="K738" s="288" t="s">
        <v>838</v>
      </c>
      <c r="L738" s="289"/>
      <c r="O738" t="s">
        <v>844</v>
      </c>
    </row>
    <row r="739" spans="2:15" customFormat="1" ht="16.2" x14ac:dyDescent="0.35">
      <c r="B739" s="289" t="s">
        <v>504</v>
      </c>
      <c r="C739" t="s">
        <v>528</v>
      </c>
      <c r="D739" t="s">
        <v>471</v>
      </c>
      <c r="E739" t="s">
        <v>787</v>
      </c>
      <c r="F739" s="472"/>
      <c r="G739" s="11" t="s">
        <v>1224</v>
      </c>
      <c r="H739" s="11"/>
      <c r="I739" t="s">
        <v>109</v>
      </c>
      <c r="J739" s="461">
        <v>7242.7989943936836</v>
      </c>
      <c r="K739" s="288" t="s">
        <v>838</v>
      </c>
      <c r="L739" s="289"/>
      <c r="O739" t="s">
        <v>844</v>
      </c>
    </row>
    <row r="740" spans="2:15" customFormat="1" ht="16.2" x14ac:dyDescent="0.35">
      <c r="B740" s="289" t="s">
        <v>504</v>
      </c>
      <c r="C740" t="s">
        <v>528</v>
      </c>
      <c r="D740" t="s">
        <v>471</v>
      </c>
      <c r="E740" t="s">
        <v>792</v>
      </c>
      <c r="F740" s="472"/>
      <c r="G740" s="11" t="s">
        <v>1224</v>
      </c>
      <c r="H740" s="11"/>
      <c r="I740" t="s">
        <v>109</v>
      </c>
      <c r="J740" s="461">
        <v>701692.59999999905</v>
      </c>
      <c r="K740" s="288" t="s">
        <v>838</v>
      </c>
      <c r="L740" s="289"/>
      <c r="O740" t="s">
        <v>844</v>
      </c>
    </row>
    <row r="741" spans="2:15" customFormat="1" ht="16.2" x14ac:dyDescent="0.35">
      <c r="B741" s="289" t="s">
        <v>504</v>
      </c>
      <c r="C741" t="s">
        <v>528</v>
      </c>
      <c r="D741" t="s">
        <v>479</v>
      </c>
      <c r="E741" t="s">
        <v>760</v>
      </c>
      <c r="F741" s="472"/>
      <c r="G741" s="11" t="s">
        <v>1224</v>
      </c>
      <c r="H741" s="11"/>
      <c r="I741" t="s">
        <v>109</v>
      </c>
      <c r="J741" s="461">
        <v>108080</v>
      </c>
      <c r="K741" s="288" t="s">
        <v>838</v>
      </c>
      <c r="L741" s="289"/>
      <c r="O741" t="s">
        <v>844</v>
      </c>
    </row>
    <row r="742" spans="2:15" customFormat="1" ht="16.2" x14ac:dyDescent="0.35">
      <c r="B742" s="289" t="s">
        <v>504</v>
      </c>
      <c r="C742" t="s">
        <v>528</v>
      </c>
      <c r="D742" t="s">
        <v>479</v>
      </c>
      <c r="E742" t="s">
        <v>781</v>
      </c>
      <c r="F742" s="472"/>
      <c r="G742" s="11" t="s">
        <v>1224</v>
      </c>
      <c r="H742" s="11"/>
      <c r="I742" t="s">
        <v>109</v>
      </c>
      <c r="J742" s="461">
        <v>4795</v>
      </c>
      <c r="K742" s="288" t="s">
        <v>838</v>
      </c>
      <c r="L742" s="289"/>
      <c r="O742" t="s">
        <v>626</v>
      </c>
    </row>
    <row r="743" spans="2:15" customFormat="1" ht="16.2" x14ac:dyDescent="0.35">
      <c r="B743" s="289" t="s">
        <v>504</v>
      </c>
      <c r="C743" t="s">
        <v>528</v>
      </c>
      <c r="D743" t="s">
        <v>479</v>
      </c>
      <c r="E743" t="s">
        <v>791</v>
      </c>
      <c r="F743" s="472"/>
      <c r="G743" s="11" t="s">
        <v>1224</v>
      </c>
      <c r="H743" s="11"/>
      <c r="I743" t="s">
        <v>109</v>
      </c>
      <c r="J743" s="461">
        <v>2756591.2899999898</v>
      </c>
      <c r="K743" s="288" t="s">
        <v>838</v>
      </c>
      <c r="L743" s="289"/>
      <c r="O743" t="s">
        <v>626</v>
      </c>
    </row>
    <row r="744" spans="2:15" customFormat="1" ht="16.2" x14ac:dyDescent="0.35">
      <c r="B744" s="289" t="s">
        <v>504</v>
      </c>
      <c r="C744" t="s">
        <v>528</v>
      </c>
      <c r="D744" t="s">
        <v>479</v>
      </c>
      <c r="E744" t="s">
        <v>796</v>
      </c>
      <c r="F744" s="472"/>
      <c r="G744" s="11" t="s">
        <v>1224</v>
      </c>
      <c r="H744" s="11"/>
      <c r="I744" t="s">
        <v>109</v>
      </c>
      <c r="J744" s="461">
        <v>22312.5</v>
      </c>
      <c r="K744" s="288" t="s">
        <v>838</v>
      </c>
      <c r="L744" s="289"/>
      <c r="O744" t="s">
        <v>626</v>
      </c>
    </row>
    <row r="745" spans="2:15" customFormat="1" ht="16.2" x14ac:dyDescent="0.35">
      <c r="B745" s="289" t="s">
        <v>504</v>
      </c>
      <c r="C745" t="s">
        <v>528</v>
      </c>
      <c r="D745" t="s">
        <v>479</v>
      </c>
      <c r="E745" t="s">
        <v>798</v>
      </c>
      <c r="F745" s="472"/>
      <c r="G745" s="11" t="s">
        <v>1224</v>
      </c>
      <c r="H745" s="11"/>
      <c r="I745" t="s">
        <v>109</v>
      </c>
      <c r="J745" s="461">
        <v>1446700</v>
      </c>
      <c r="K745" s="288" t="s">
        <v>838</v>
      </c>
      <c r="L745" s="289"/>
      <c r="O745" t="s">
        <v>626</v>
      </c>
    </row>
    <row r="746" spans="2:15" customFormat="1" ht="16.2" x14ac:dyDescent="0.35">
      <c r="B746" s="289" t="s">
        <v>504</v>
      </c>
      <c r="C746" t="s">
        <v>528</v>
      </c>
      <c r="D746" t="s">
        <v>479</v>
      </c>
      <c r="E746" t="s">
        <v>802</v>
      </c>
      <c r="F746" s="472"/>
      <c r="G746" s="11" t="s">
        <v>1224</v>
      </c>
      <c r="H746" s="11"/>
      <c r="I746" t="s">
        <v>109</v>
      </c>
      <c r="J746" s="461">
        <v>910194.13999999897</v>
      </c>
      <c r="K746" s="288" t="s">
        <v>838</v>
      </c>
      <c r="L746" s="289"/>
      <c r="O746" t="s">
        <v>626</v>
      </c>
    </row>
    <row r="747" spans="2:15" customFormat="1" ht="16.2" x14ac:dyDescent="0.35">
      <c r="B747" s="289" t="s">
        <v>504</v>
      </c>
      <c r="C747" t="s">
        <v>528</v>
      </c>
      <c r="D747" t="s">
        <v>482</v>
      </c>
      <c r="E747" t="s">
        <v>766</v>
      </c>
      <c r="F747" s="472"/>
      <c r="G747" s="11" t="s">
        <v>1224</v>
      </c>
      <c r="H747" s="11"/>
      <c r="I747" t="s">
        <v>109</v>
      </c>
      <c r="J747" s="461">
        <v>1814626.1889833759</v>
      </c>
      <c r="K747" s="288" t="s">
        <v>838</v>
      </c>
      <c r="L747" s="289"/>
      <c r="O747" t="s">
        <v>626</v>
      </c>
    </row>
    <row r="748" spans="2:15" customFormat="1" ht="16.2" x14ac:dyDescent="0.35">
      <c r="B748" s="289" t="s">
        <v>504</v>
      </c>
      <c r="C748" t="s">
        <v>528</v>
      </c>
      <c r="D748" t="s">
        <v>482</v>
      </c>
      <c r="E748" t="s">
        <v>768</v>
      </c>
      <c r="F748" s="472"/>
      <c r="G748" s="11" t="s">
        <v>1224</v>
      </c>
      <c r="H748" s="11"/>
      <c r="I748" t="s">
        <v>109</v>
      </c>
      <c r="J748" s="461">
        <v>5496132.7095976966</v>
      </c>
      <c r="K748" s="288" t="s">
        <v>838</v>
      </c>
      <c r="L748" s="289"/>
      <c r="O748" t="s">
        <v>626</v>
      </c>
    </row>
    <row r="749" spans="2:15" customFormat="1" ht="16.2" x14ac:dyDescent="0.35">
      <c r="B749" s="289" t="s">
        <v>504</v>
      </c>
      <c r="C749" t="s">
        <v>528</v>
      </c>
      <c r="D749" t="s">
        <v>473</v>
      </c>
      <c r="E749" t="s">
        <v>726</v>
      </c>
      <c r="F749" s="472"/>
      <c r="G749" s="11" t="s">
        <v>1224</v>
      </c>
      <c r="H749" s="11"/>
      <c r="I749" t="s">
        <v>109</v>
      </c>
      <c r="J749" s="461">
        <v>212781.55455049034</v>
      </c>
      <c r="K749" s="288" t="s">
        <v>838</v>
      </c>
      <c r="L749" s="289"/>
      <c r="O749" t="s">
        <v>626</v>
      </c>
    </row>
    <row r="750" spans="2:15" customFormat="1" ht="16.2" x14ac:dyDescent="0.35">
      <c r="B750" s="289" t="s">
        <v>504</v>
      </c>
      <c r="C750" t="s">
        <v>528</v>
      </c>
      <c r="D750" t="s">
        <v>473</v>
      </c>
      <c r="E750" t="s">
        <v>776</v>
      </c>
      <c r="F750" s="472"/>
      <c r="G750" s="11" t="s">
        <v>1224</v>
      </c>
      <c r="H750" s="11"/>
      <c r="I750" t="s">
        <v>109</v>
      </c>
      <c r="J750" s="461">
        <v>351527.93516590679</v>
      </c>
      <c r="K750" s="288" t="s">
        <v>838</v>
      </c>
      <c r="L750" s="289"/>
      <c r="O750" t="s">
        <v>626</v>
      </c>
    </row>
    <row r="751" spans="2:15" customFormat="1" ht="16.2" x14ac:dyDescent="0.35">
      <c r="B751" s="289" t="s">
        <v>504</v>
      </c>
      <c r="C751" t="s">
        <v>528</v>
      </c>
      <c r="D751" t="s">
        <v>473</v>
      </c>
      <c r="E751" t="s">
        <v>740</v>
      </c>
      <c r="F751" s="472"/>
      <c r="G751" s="11" t="s">
        <v>1224</v>
      </c>
      <c r="H751" s="11"/>
      <c r="I751" t="s">
        <v>109</v>
      </c>
      <c r="J751" s="461">
        <v>68432.905379080708</v>
      </c>
      <c r="K751" s="288" t="s">
        <v>838</v>
      </c>
      <c r="L751" s="289"/>
      <c r="O751" t="s">
        <v>626</v>
      </c>
    </row>
    <row r="752" spans="2:15" customFormat="1" ht="16.2" x14ac:dyDescent="0.35">
      <c r="B752" s="289" t="s">
        <v>504</v>
      </c>
      <c r="C752" t="s">
        <v>528</v>
      </c>
      <c r="D752" t="s">
        <v>473</v>
      </c>
      <c r="E752" t="s">
        <v>777</v>
      </c>
      <c r="F752" s="472"/>
      <c r="G752" s="11" t="s">
        <v>1224</v>
      </c>
      <c r="H752" s="11"/>
      <c r="I752" t="s">
        <v>109</v>
      </c>
      <c r="J752" s="461">
        <v>1062611.1085409578</v>
      </c>
      <c r="K752" s="288" t="s">
        <v>838</v>
      </c>
      <c r="L752" s="289"/>
      <c r="O752" t="s">
        <v>626</v>
      </c>
    </row>
    <row r="753" spans="2:15" customFormat="1" ht="16.2" x14ac:dyDescent="0.35">
      <c r="B753" s="289" t="s">
        <v>504</v>
      </c>
      <c r="C753" t="s">
        <v>528</v>
      </c>
      <c r="D753" t="s">
        <v>473</v>
      </c>
      <c r="E753" t="s">
        <v>742</v>
      </c>
      <c r="F753" s="472"/>
      <c r="G753" s="11" t="s">
        <v>1224</v>
      </c>
      <c r="H753" s="11"/>
      <c r="I753" t="s">
        <v>109</v>
      </c>
      <c r="J753" s="461">
        <v>6904871.8738468094</v>
      </c>
      <c r="K753" s="288" t="s">
        <v>838</v>
      </c>
      <c r="L753" s="289"/>
      <c r="O753" t="s">
        <v>626</v>
      </c>
    </row>
    <row r="754" spans="2:15" customFormat="1" ht="16.2" x14ac:dyDescent="0.35">
      <c r="B754" s="289" t="s">
        <v>504</v>
      </c>
      <c r="C754" t="s">
        <v>528</v>
      </c>
      <c r="D754" t="s">
        <v>473</v>
      </c>
      <c r="E754" t="s">
        <v>743</v>
      </c>
      <c r="F754" s="472"/>
      <c r="G754" s="11" t="s">
        <v>1224</v>
      </c>
      <c r="H754" s="11"/>
      <c r="I754" t="s">
        <v>109</v>
      </c>
      <c r="J754" s="461">
        <v>559904.61312888749</v>
      </c>
      <c r="K754" s="288" t="s">
        <v>838</v>
      </c>
      <c r="L754" s="289"/>
      <c r="O754" t="s">
        <v>626</v>
      </c>
    </row>
    <row r="755" spans="2:15" customFormat="1" ht="16.2" x14ac:dyDescent="0.35">
      <c r="B755" s="289" t="s">
        <v>504</v>
      </c>
      <c r="C755" t="s">
        <v>528</v>
      </c>
      <c r="D755" t="s">
        <v>483</v>
      </c>
      <c r="E755" t="s">
        <v>790</v>
      </c>
      <c r="F755" s="472"/>
      <c r="G755" s="11" t="s">
        <v>1224</v>
      </c>
      <c r="H755" s="11"/>
      <c r="I755" t="s">
        <v>109</v>
      </c>
      <c r="J755" s="461">
        <v>30339.467999999997</v>
      </c>
      <c r="K755" s="288" t="s">
        <v>838</v>
      </c>
      <c r="L755" s="289"/>
      <c r="O755" t="s">
        <v>626</v>
      </c>
    </row>
    <row r="756" spans="2:15" customFormat="1" ht="16.2" x14ac:dyDescent="0.35">
      <c r="B756" s="289" t="s">
        <v>504</v>
      </c>
      <c r="C756" t="s">
        <v>528</v>
      </c>
      <c r="D756" t="s">
        <v>765</v>
      </c>
      <c r="E756" t="s">
        <v>795</v>
      </c>
      <c r="F756" s="472"/>
      <c r="G756" s="11" t="s">
        <v>1224</v>
      </c>
      <c r="H756" s="11"/>
      <c r="I756" t="s">
        <v>109</v>
      </c>
      <c r="J756" s="461">
        <v>1814164.34</v>
      </c>
      <c r="K756" s="288" t="s">
        <v>838</v>
      </c>
      <c r="L756" s="289"/>
      <c r="O756" t="s">
        <v>626</v>
      </c>
    </row>
    <row r="757" spans="2:15" customFormat="1" ht="16.2" x14ac:dyDescent="0.35">
      <c r="B757" s="289" t="s">
        <v>504</v>
      </c>
      <c r="C757" t="s">
        <v>641</v>
      </c>
      <c r="D757" t="s">
        <v>471</v>
      </c>
      <c r="E757" t="s">
        <v>792</v>
      </c>
      <c r="F757" s="472"/>
      <c r="G757" s="11" t="s">
        <v>1224</v>
      </c>
      <c r="H757" s="11"/>
      <c r="I757" t="s">
        <v>109</v>
      </c>
      <c r="J757" s="461">
        <v>12185.119999999901</v>
      </c>
      <c r="K757" s="288" t="s">
        <v>838</v>
      </c>
      <c r="L757" s="289"/>
      <c r="O757" t="s">
        <v>844</v>
      </c>
    </row>
    <row r="758" spans="2:15" customFormat="1" ht="16.2" x14ac:dyDescent="0.35">
      <c r="B758" s="289" t="s">
        <v>504</v>
      </c>
      <c r="C758" t="s">
        <v>641</v>
      </c>
      <c r="D758" t="s">
        <v>479</v>
      </c>
      <c r="E758" t="s">
        <v>791</v>
      </c>
      <c r="F758" s="472"/>
      <c r="G758" s="11" t="s">
        <v>1224</v>
      </c>
      <c r="H758" s="11"/>
      <c r="I758" t="s">
        <v>109</v>
      </c>
      <c r="J758" s="461">
        <v>5415</v>
      </c>
      <c r="K758" s="288" t="s">
        <v>838</v>
      </c>
      <c r="L758" s="289"/>
      <c r="O758" t="s">
        <v>844</v>
      </c>
    </row>
    <row r="759" spans="2:15" customFormat="1" ht="16.2" x14ac:dyDescent="0.35">
      <c r="B759" s="289" t="s">
        <v>504</v>
      </c>
      <c r="C759" t="s">
        <v>641</v>
      </c>
      <c r="D759" t="s">
        <v>479</v>
      </c>
      <c r="E759" t="s">
        <v>797</v>
      </c>
      <c r="F759" s="472"/>
      <c r="G759" s="11" t="s">
        <v>1224</v>
      </c>
      <c r="H759" s="11"/>
      <c r="I759" t="s">
        <v>109</v>
      </c>
      <c r="J759" s="461">
        <v>4287.9300844904101</v>
      </c>
      <c r="K759" s="288" t="s">
        <v>838</v>
      </c>
      <c r="L759" s="289"/>
      <c r="O759" t="s">
        <v>844</v>
      </c>
    </row>
    <row r="760" spans="2:15" customFormat="1" ht="16.2" x14ac:dyDescent="0.35">
      <c r="B760" s="289" t="s">
        <v>504</v>
      </c>
      <c r="C760" t="s">
        <v>641</v>
      </c>
      <c r="D760" t="s">
        <v>479</v>
      </c>
      <c r="E760" t="s">
        <v>798</v>
      </c>
      <c r="F760" s="472"/>
      <c r="G760" s="11" t="s">
        <v>1224</v>
      </c>
      <c r="H760" s="11"/>
      <c r="I760" t="s">
        <v>109</v>
      </c>
      <c r="J760" s="461">
        <v>12963.93375903189</v>
      </c>
      <c r="K760" s="288" t="s">
        <v>838</v>
      </c>
      <c r="L760" s="289"/>
      <c r="O760" t="s">
        <v>844</v>
      </c>
    </row>
    <row r="761" spans="2:15" customFormat="1" ht="16.2" x14ac:dyDescent="0.35">
      <c r="B761" s="289" t="s">
        <v>504</v>
      </c>
      <c r="C761" t="s">
        <v>641</v>
      </c>
      <c r="D761" t="s">
        <v>483</v>
      </c>
      <c r="E761" t="s">
        <v>790</v>
      </c>
      <c r="F761" s="472"/>
      <c r="G761" s="11" t="s">
        <v>1224</v>
      </c>
      <c r="H761" s="11"/>
      <c r="I761" t="s">
        <v>109</v>
      </c>
      <c r="J761" s="461">
        <v>69753</v>
      </c>
      <c r="K761" s="288" t="s">
        <v>838</v>
      </c>
      <c r="L761" s="289"/>
      <c r="O761" t="s">
        <v>844</v>
      </c>
    </row>
    <row r="762" spans="2:15" customFormat="1" ht="16.2" x14ac:dyDescent="0.35">
      <c r="B762" s="289" t="s">
        <v>504</v>
      </c>
      <c r="C762" t="s">
        <v>641</v>
      </c>
      <c r="D762" t="s">
        <v>765</v>
      </c>
      <c r="E762" t="s">
        <v>795</v>
      </c>
      <c r="F762" s="472"/>
      <c r="G762" s="11" t="s">
        <v>1224</v>
      </c>
      <c r="H762" s="11"/>
      <c r="I762" t="s">
        <v>109</v>
      </c>
      <c r="J762" s="461">
        <v>132909.09</v>
      </c>
      <c r="K762" s="288" t="s">
        <v>838</v>
      </c>
      <c r="L762" s="289"/>
      <c r="O762" t="s">
        <v>844</v>
      </c>
    </row>
    <row r="763" spans="2:15" customFormat="1" ht="16.2" x14ac:dyDescent="0.35">
      <c r="B763" s="289" t="s">
        <v>504</v>
      </c>
      <c r="C763" t="s">
        <v>848</v>
      </c>
      <c r="D763" t="s">
        <v>481</v>
      </c>
      <c r="E763" t="s">
        <v>774</v>
      </c>
      <c r="F763" s="472"/>
      <c r="G763" s="11" t="s">
        <v>1224</v>
      </c>
      <c r="H763" s="11"/>
      <c r="I763" t="s">
        <v>109</v>
      </c>
      <c r="J763" s="461">
        <v>1250</v>
      </c>
      <c r="K763" s="288" t="s">
        <v>838</v>
      </c>
      <c r="L763" s="289"/>
      <c r="O763" t="s">
        <v>844</v>
      </c>
    </row>
    <row r="764" spans="2:15" customFormat="1" ht="16.2" x14ac:dyDescent="0.35">
      <c r="B764" s="289" t="s">
        <v>504</v>
      </c>
      <c r="C764" t="s">
        <v>848</v>
      </c>
      <c r="D764" t="s">
        <v>485</v>
      </c>
      <c r="E764" t="s">
        <v>800</v>
      </c>
      <c r="F764" s="472"/>
      <c r="G764" s="11" t="s">
        <v>1224</v>
      </c>
      <c r="H764" s="11"/>
      <c r="I764" t="s">
        <v>109</v>
      </c>
      <c r="J764" s="461">
        <v>21173.11</v>
      </c>
      <c r="K764" s="288" t="s">
        <v>838</v>
      </c>
      <c r="L764" s="289"/>
      <c r="O764" t="s">
        <v>844</v>
      </c>
    </row>
    <row r="765" spans="2:15" customFormat="1" ht="16.2" x14ac:dyDescent="0.35">
      <c r="B765" s="289" t="s">
        <v>504</v>
      </c>
      <c r="C765" t="s">
        <v>848</v>
      </c>
      <c r="D765" t="s">
        <v>479</v>
      </c>
      <c r="E765" t="s">
        <v>779</v>
      </c>
      <c r="F765" s="472"/>
      <c r="G765" s="11" t="s">
        <v>1224</v>
      </c>
      <c r="H765" s="11"/>
      <c r="I765" t="s">
        <v>109</v>
      </c>
      <c r="J765" s="461">
        <v>20000</v>
      </c>
      <c r="K765" s="288" t="s">
        <v>838</v>
      </c>
      <c r="L765" s="289"/>
      <c r="O765" t="s">
        <v>844</v>
      </c>
    </row>
    <row r="766" spans="2:15" customFormat="1" ht="16.2" x14ac:dyDescent="0.35">
      <c r="B766" s="289" t="s">
        <v>504</v>
      </c>
      <c r="C766" t="s">
        <v>848</v>
      </c>
      <c r="D766" t="s">
        <v>482</v>
      </c>
      <c r="E766" t="s">
        <v>766</v>
      </c>
      <c r="F766" s="472"/>
      <c r="G766" s="11" t="s">
        <v>1224</v>
      </c>
      <c r="H766" s="11"/>
      <c r="I766" t="s">
        <v>109</v>
      </c>
      <c r="J766" s="461">
        <v>1396.0287072602098</v>
      </c>
      <c r="K766" s="288" t="s">
        <v>838</v>
      </c>
      <c r="L766" s="289"/>
      <c r="O766" t="s">
        <v>844</v>
      </c>
    </row>
    <row r="767" spans="2:15" customFormat="1" ht="16.2" x14ac:dyDescent="0.35">
      <c r="B767" s="289" t="s">
        <v>504</v>
      </c>
      <c r="C767" t="s">
        <v>848</v>
      </c>
      <c r="D767" t="s">
        <v>473</v>
      </c>
      <c r="E767" t="s">
        <v>723</v>
      </c>
      <c r="F767" s="472"/>
      <c r="G767" s="11" t="s">
        <v>1224</v>
      </c>
      <c r="H767" s="11"/>
      <c r="I767" t="s">
        <v>109</v>
      </c>
      <c r="J767" s="461">
        <v>0</v>
      </c>
      <c r="K767" s="288" t="s">
        <v>838</v>
      </c>
      <c r="L767" s="289"/>
      <c r="O767" t="s">
        <v>844</v>
      </c>
    </row>
    <row r="768" spans="2:15" customFormat="1" ht="16.2" x14ac:dyDescent="0.35">
      <c r="B768" s="289" t="s">
        <v>504</v>
      </c>
      <c r="C768" t="s">
        <v>848</v>
      </c>
      <c r="D768" t="s">
        <v>473</v>
      </c>
      <c r="E768" t="s">
        <v>742</v>
      </c>
      <c r="F768" s="472"/>
      <c r="G768" s="11" t="s">
        <v>1224</v>
      </c>
      <c r="H768" s="11"/>
      <c r="I768" t="s">
        <v>109</v>
      </c>
      <c r="J768" s="461">
        <v>0</v>
      </c>
      <c r="K768" s="288" t="s">
        <v>838</v>
      </c>
      <c r="L768" s="289"/>
      <c r="O768" t="s">
        <v>844</v>
      </c>
    </row>
    <row r="769" spans="2:15" customFormat="1" ht="16.2" x14ac:dyDescent="0.35">
      <c r="B769" s="289" t="s">
        <v>504</v>
      </c>
      <c r="C769" t="s">
        <v>848</v>
      </c>
      <c r="D769" t="s">
        <v>473</v>
      </c>
      <c r="E769" t="s">
        <v>743</v>
      </c>
      <c r="F769" s="472"/>
      <c r="G769" s="11" t="s">
        <v>1224</v>
      </c>
      <c r="H769" s="11"/>
      <c r="I769" t="s">
        <v>109</v>
      </c>
      <c r="J769" s="461">
        <v>2532.9561295113799</v>
      </c>
      <c r="K769" s="288" t="s">
        <v>838</v>
      </c>
      <c r="L769" s="289"/>
      <c r="O769" t="s">
        <v>844</v>
      </c>
    </row>
    <row r="770" spans="2:15" customFormat="1" ht="16.2" x14ac:dyDescent="0.35">
      <c r="B770" s="289" t="s">
        <v>504</v>
      </c>
      <c r="C770" t="s">
        <v>846</v>
      </c>
      <c r="D770" t="s">
        <v>481</v>
      </c>
      <c r="E770" t="s">
        <v>770</v>
      </c>
      <c r="F770" s="472"/>
      <c r="G770" s="11" t="s">
        <v>1224</v>
      </c>
      <c r="H770" s="11"/>
      <c r="I770" t="s">
        <v>109</v>
      </c>
      <c r="J770" s="461">
        <v>220464.00999999899</v>
      </c>
      <c r="K770" s="288" t="s">
        <v>838</v>
      </c>
      <c r="L770" s="289"/>
      <c r="O770" t="s">
        <v>844</v>
      </c>
    </row>
    <row r="771" spans="2:15" customFormat="1" ht="16.2" x14ac:dyDescent="0.35">
      <c r="B771" s="289" t="s">
        <v>504</v>
      </c>
      <c r="C771" t="s">
        <v>846</v>
      </c>
      <c r="D771" t="s">
        <v>481</v>
      </c>
      <c r="E771" t="s">
        <v>774</v>
      </c>
      <c r="F771" s="472"/>
      <c r="G771" s="11" t="s">
        <v>1224</v>
      </c>
      <c r="H771" s="11"/>
      <c r="I771" t="s">
        <v>109</v>
      </c>
      <c r="J771" s="461">
        <v>8000</v>
      </c>
      <c r="K771" s="288" t="s">
        <v>838</v>
      </c>
      <c r="L771" s="289"/>
      <c r="O771" t="s">
        <v>844</v>
      </c>
    </row>
    <row r="772" spans="2:15" customFormat="1" ht="16.2" x14ac:dyDescent="0.35">
      <c r="B772" s="289" t="s">
        <v>504</v>
      </c>
      <c r="C772" t="s">
        <v>846</v>
      </c>
      <c r="D772" t="s">
        <v>471</v>
      </c>
      <c r="E772" t="s">
        <v>771</v>
      </c>
      <c r="F772" s="472"/>
      <c r="G772" s="11" t="s">
        <v>1224</v>
      </c>
      <c r="H772" s="11"/>
      <c r="I772" t="s">
        <v>109</v>
      </c>
      <c r="J772" s="461">
        <v>181019.32</v>
      </c>
      <c r="K772" s="288" t="s">
        <v>838</v>
      </c>
      <c r="L772" s="289"/>
      <c r="O772" t="s">
        <v>844</v>
      </c>
    </row>
    <row r="773" spans="2:15" customFormat="1" ht="16.2" x14ac:dyDescent="0.35">
      <c r="B773" s="289" t="s">
        <v>504</v>
      </c>
      <c r="C773" t="s">
        <v>846</v>
      </c>
      <c r="D773" t="s">
        <v>479</v>
      </c>
      <c r="E773" t="s">
        <v>779</v>
      </c>
      <c r="F773" s="472"/>
      <c r="G773" s="11" t="s">
        <v>1224</v>
      </c>
      <c r="H773" s="11"/>
      <c r="I773" t="s">
        <v>109</v>
      </c>
      <c r="J773" s="461">
        <v>24237.601999999999</v>
      </c>
      <c r="K773" s="288" t="s">
        <v>838</v>
      </c>
      <c r="L773" s="289"/>
      <c r="O773" t="s">
        <v>844</v>
      </c>
    </row>
    <row r="774" spans="2:15" customFormat="1" ht="16.2" x14ac:dyDescent="0.35">
      <c r="B774" s="289" t="s">
        <v>504</v>
      </c>
      <c r="C774" t="s">
        <v>846</v>
      </c>
      <c r="D774" t="s">
        <v>479</v>
      </c>
      <c r="E774" t="s">
        <v>781</v>
      </c>
      <c r="F774" s="472"/>
      <c r="G774" s="11" t="s">
        <v>1224</v>
      </c>
      <c r="H774" s="11"/>
      <c r="I774" t="s">
        <v>109</v>
      </c>
      <c r="J774" s="461">
        <v>0.45045319243482124</v>
      </c>
      <c r="K774" s="288" t="s">
        <v>838</v>
      </c>
      <c r="L774" s="289"/>
      <c r="O774" t="s">
        <v>844</v>
      </c>
    </row>
    <row r="775" spans="2:15" customFormat="1" ht="16.2" x14ac:dyDescent="0.35">
      <c r="B775" s="289" t="s">
        <v>504</v>
      </c>
      <c r="C775" t="s">
        <v>846</v>
      </c>
      <c r="D775" t="s">
        <v>473</v>
      </c>
      <c r="E775" t="s">
        <v>743</v>
      </c>
      <c r="F775" s="472"/>
      <c r="G775" s="11" t="s">
        <v>1224</v>
      </c>
      <c r="H775" s="11"/>
      <c r="I775" t="s">
        <v>109</v>
      </c>
      <c r="J775" s="461">
        <v>1698.1500983083656</v>
      </c>
      <c r="K775" s="288" t="s">
        <v>838</v>
      </c>
      <c r="L775" s="289"/>
      <c r="O775" t="s">
        <v>844</v>
      </c>
    </row>
    <row r="776" spans="2:15" customFormat="1" ht="16.2" x14ac:dyDescent="0.35">
      <c r="B776" s="289" t="s">
        <v>504</v>
      </c>
      <c r="C776" t="s">
        <v>555</v>
      </c>
      <c r="D776" t="s">
        <v>1220</v>
      </c>
      <c r="E776" t="s">
        <v>794</v>
      </c>
      <c r="F776" s="472"/>
      <c r="G776" s="11" t="s">
        <v>1224</v>
      </c>
      <c r="H776" s="11"/>
      <c r="I776" t="s">
        <v>109</v>
      </c>
      <c r="J776" s="461">
        <v>163474.50386</v>
      </c>
      <c r="K776" s="288" t="s">
        <v>838</v>
      </c>
      <c r="L776" s="289"/>
      <c r="O776" t="s">
        <v>844</v>
      </c>
    </row>
    <row r="777" spans="2:15" customFormat="1" ht="16.2" x14ac:dyDescent="0.35">
      <c r="B777" s="289" t="s">
        <v>504</v>
      </c>
      <c r="C777" t="s">
        <v>555</v>
      </c>
      <c r="D777" t="s">
        <v>481</v>
      </c>
      <c r="E777" t="s">
        <v>770</v>
      </c>
      <c r="F777" s="472"/>
      <c r="G777" s="11" t="s">
        <v>1224</v>
      </c>
      <c r="H777" s="11"/>
      <c r="I777" t="s">
        <v>109</v>
      </c>
      <c r="J777" s="461">
        <v>28296.14</v>
      </c>
      <c r="K777" s="288" t="s">
        <v>838</v>
      </c>
      <c r="L777" s="289"/>
      <c r="O777" t="s">
        <v>844</v>
      </c>
    </row>
    <row r="778" spans="2:15" customFormat="1" ht="16.2" x14ac:dyDescent="0.35">
      <c r="B778" s="289" t="s">
        <v>504</v>
      </c>
      <c r="C778" t="s">
        <v>555</v>
      </c>
      <c r="D778" t="s">
        <v>485</v>
      </c>
      <c r="E778" t="s">
        <v>800</v>
      </c>
      <c r="F778" s="472"/>
      <c r="G778" s="11" t="s">
        <v>1224</v>
      </c>
      <c r="H778" s="11"/>
      <c r="I778" t="s">
        <v>109</v>
      </c>
      <c r="J778" s="461">
        <v>145075</v>
      </c>
      <c r="K778" s="288" t="s">
        <v>838</v>
      </c>
      <c r="L778" s="289"/>
      <c r="O778" t="s">
        <v>844</v>
      </c>
    </row>
    <row r="779" spans="2:15" customFormat="1" ht="16.2" x14ac:dyDescent="0.35">
      <c r="B779" s="289" t="s">
        <v>504</v>
      </c>
      <c r="C779" t="s">
        <v>555</v>
      </c>
      <c r="D779" t="s">
        <v>471</v>
      </c>
      <c r="E779" t="s">
        <v>771</v>
      </c>
      <c r="F779" s="472"/>
      <c r="G779" s="11" t="s">
        <v>1224</v>
      </c>
      <c r="H779" s="11"/>
      <c r="I779" t="s">
        <v>109</v>
      </c>
      <c r="J779" s="461">
        <v>28311.14</v>
      </c>
      <c r="K779" s="288" t="s">
        <v>838</v>
      </c>
      <c r="L779" s="289"/>
      <c r="O779" t="s">
        <v>626</v>
      </c>
    </row>
    <row r="780" spans="2:15" customFormat="1" ht="16.2" x14ac:dyDescent="0.35">
      <c r="B780" s="289" t="s">
        <v>504</v>
      </c>
      <c r="C780" t="s">
        <v>555</v>
      </c>
      <c r="D780" t="s">
        <v>471</v>
      </c>
      <c r="E780" t="s">
        <v>792</v>
      </c>
      <c r="F780" s="472"/>
      <c r="G780" s="11" t="s">
        <v>1224</v>
      </c>
      <c r="H780" s="11"/>
      <c r="I780" t="s">
        <v>109</v>
      </c>
      <c r="J780" s="461">
        <v>2380768.7299999902</v>
      </c>
      <c r="K780" s="288" t="s">
        <v>838</v>
      </c>
      <c r="L780" s="289"/>
      <c r="O780" t="s">
        <v>626</v>
      </c>
    </row>
    <row r="781" spans="2:15" customFormat="1" ht="16.2" x14ac:dyDescent="0.35">
      <c r="B781" s="289" t="s">
        <v>504</v>
      </c>
      <c r="C781" t="s">
        <v>555</v>
      </c>
      <c r="D781" t="s">
        <v>479</v>
      </c>
      <c r="E781" t="s">
        <v>760</v>
      </c>
      <c r="F781" s="472"/>
      <c r="G781" s="11" t="s">
        <v>1224</v>
      </c>
      <c r="H781" s="11"/>
      <c r="I781" t="s">
        <v>109</v>
      </c>
      <c r="J781" s="461">
        <v>47280</v>
      </c>
      <c r="K781" s="288" t="s">
        <v>838</v>
      </c>
      <c r="L781" s="289"/>
      <c r="O781" t="s">
        <v>626</v>
      </c>
    </row>
    <row r="782" spans="2:15" customFormat="1" ht="16.2" x14ac:dyDescent="0.35">
      <c r="B782" s="289" t="s">
        <v>504</v>
      </c>
      <c r="C782" t="s">
        <v>555</v>
      </c>
      <c r="D782" t="s">
        <v>479</v>
      </c>
      <c r="E782" t="s">
        <v>781</v>
      </c>
      <c r="F782" s="472"/>
      <c r="G782" s="11" t="s">
        <v>1224</v>
      </c>
      <c r="H782" s="11"/>
      <c r="I782" t="s">
        <v>109</v>
      </c>
      <c r="J782" s="461">
        <v>10530.079133668942</v>
      </c>
      <c r="K782" s="288" t="s">
        <v>838</v>
      </c>
      <c r="L782" s="289"/>
      <c r="O782" t="s">
        <v>626</v>
      </c>
    </row>
    <row r="783" spans="2:15" customFormat="1" ht="16.2" x14ac:dyDescent="0.35">
      <c r="B783" s="289" t="s">
        <v>504</v>
      </c>
      <c r="C783" t="s">
        <v>555</v>
      </c>
      <c r="D783" t="s">
        <v>479</v>
      </c>
      <c r="E783" t="s">
        <v>791</v>
      </c>
      <c r="F783" s="472"/>
      <c r="G783" s="11" t="s">
        <v>1224</v>
      </c>
      <c r="H783" s="11"/>
      <c r="I783" t="s">
        <v>109</v>
      </c>
      <c r="J783" s="461">
        <v>1478092.01</v>
      </c>
      <c r="K783" s="288" t="s">
        <v>838</v>
      </c>
      <c r="L783" s="289"/>
      <c r="O783" t="s">
        <v>626</v>
      </c>
    </row>
    <row r="784" spans="2:15" customFormat="1" ht="16.2" x14ac:dyDescent="0.35">
      <c r="B784" s="289" t="s">
        <v>504</v>
      </c>
      <c r="C784" t="s">
        <v>555</v>
      </c>
      <c r="D784" t="s">
        <v>479</v>
      </c>
      <c r="E784" t="s">
        <v>796</v>
      </c>
      <c r="F784" s="472"/>
      <c r="G784" s="11" t="s">
        <v>1224</v>
      </c>
      <c r="H784" s="11"/>
      <c r="I784" t="s">
        <v>109</v>
      </c>
      <c r="J784" s="461">
        <v>7575</v>
      </c>
      <c r="K784" s="288" t="s">
        <v>838</v>
      </c>
      <c r="L784" s="289"/>
      <c r="O784" t="s">
        <v>626</v>
      </c>
    </row>
    <row r="785" spans="2:15" customFormat="1" ht="16.2" x14ac:dyDescent="0.35">
      <c r="B785" s="289" t="s">
        <v>504</v>
      </c>
      <c r="C785" t="s">
        <v>555</v>
      </c>
      <c r="D785" t="s">
        <v>479</v>
      </c>
      <c r="E785" t="s">
        <v>802</v>
      </c>
      <c r="F785" s="472"/>
      <c r="G785" s="11" t="s">
        <v>1224</v>
      </c>
      <c r="H785" s="11"/>
      <c r="I785" t="s">
        <v>109</v>
      </c>
      <c r="J785" s="461">
        <v>657205.64999999898</v>
      </c>
      <c r="K785" s="288" t="s">
        <v>838</v>
      </c>
      <c r="L785" s="289"/>
      <c r="O785" t="s">
        <v>626</v>
      </c>
    </row>
    <row r="786" spans="2:15" customFormat="1" ht="16.2" x14ac:dyDescent="0.35">
      <c r="B786" s="289" t="s">
        <v>504</v>
      </c>
      <c r="C786" t="s">
        <v>555</v>
      </c>
      <c r="D786" t="s">
        <v>482</v>
      </c>
      <c r="E786" t="s">
        <v>766</v>
      </c>
      <c r="F786" s="472"/>
      <c r="G786" s="11" t="s">
        <v>1224</v>
      </c>
      <c r="H786" s="11"/>
      <c r="I786" t="s">
        <v>109</v>
      </c>
      <c r="J786" s="461">
        <v>1684194.4369030735</v>
      </c>
      <c r="K786" s="288" t="s">
        <v>838</v>
      </c>
      <c r="L786" s="289"/>
      <c r="O786" t="s">
        <v>626</v>
      </c>
    </row>
    <row r="787" spans="2:15" customFormat="1" ht="16.2" x14ac:dyDescent="0.35">
      <c r="B787" s="289" t="s">
        <v>504</v>
      </c>
      <c r="C787" t="s">
        <v>555</v>
      </c>
      <c r="D787" t="s">
        <v>482</v>
      </c>
      <c r="E787" t="s">
        <v>768</v>
      </c>
      <c r="F787" s="472"/>
      <c r="G787" s="11" t="s">
        <v>1224</v>
      </c>
      <c r="H787" s="11"/>
      <c r="I787" t="s">
        <v>109</v>
      </c>
      <c r="J787" s="461">
        <v>5194323.7711454295</v>
      </c>
      <c r="K787" s="288" t="s">
        <v>838</v>
      </c>
      <c r="L787" s="289"/>
      <c r="O787" t="s">
        <v>626</v>
      </c>
    </row>
    <row r="788" spans="2:15" customFormat="1" ht="16.2" x14ac:dyDescent="0.35">
      <c r="B788" s="289" t="s">
        <v>504</v>
      </c>
      <c r="C788" t="s">
        <v>555</v>
      </c>
      <c r="D788" t="s">
        <v>473</v>
      </c>
      <c r="E788" t="s">
        <v>723</v>
      </c>
      <c r="F788" s="472"/>
      <c r="G788" s="11" t="s">
        <v>1224</v>
      </c>
      <c r="H788" s="11"/>
      <c r="I788" t="s">
        <v>109</v>
      </c>
      <c r="J788" s="461">
        <v>630987.17188441614</v>
      </c>
      <c r="K788" s="288" t="s">
        <v>838</v>
      </c>
      <c r="L788" s="289"/>
      <c r="O788" t="s">
        <v>626</v>
      </c>
    </row>
    <row r="789" spans="2:15" customFormat="1" ht="16.2" x14ac:dyDescent="0.35">
      <c r="B789" s="289" t="s">
        <v>504</v>
      </c>
      <c r="C789" t="s">
        <v>555</v>
      </c>
      <c r="D789" t="s">
        <v>473</v>
      </c>
      <c r="E789" t="s">
        <v>726</v>
      </c>
      <c r="F789" s="472"/>
      <c r="G789" s="11" t="s">
        <v>1224</v>
      </c>
      <c r="H789" s="11"/>
      <c r="I789" t="s">
        <v>109</v>
      </c>
      <c r="J789" s="461">
        <v>194.74027112412421</v>
      </c>
      <c r="K789" s="288" t="s">
        <v>838</v>
      </c>
      <c r="L789" s="289"/>
      <c r="O789" t="s">
        <v>626</v>
      </c>
    </row>
    <row r="790" spans="2:15" customFormat="1" ht="16.2" x14ac:dyDescent="0.35">
      <c r="B790" s="289" t="s">
        <v>504</v>
      </c>
      <c r="C790" t="s">
        <v>555</v>
      </c>
      <c r="D790" t="s">
        <v>473</v>
      </c>
      <c r="E790" t="s">
        <v>742</v>
      </c>
      <c r="F790" s="472"/>
      <c r="G790" s="11" t="s">
        <v>1224</v>
      </c>
      <c r="H790" s="11"/>
      <c r="I790" t="s">
        <v>109</v>
      </c>
      <c r="J790" s="461">
        <v>5952744.1780507555</v>
      </c>
      <c r="K790" s="288" t="s">
        <v>838</v>
      </c>
      <c r="L790" s="289"/>
      <c r="O790" t="s">
        <v>626</v>
      </c>
    </row>
    <row r="791" spans="2:15" customFormat="1" ht="16.2" x14ac:dyDescent="0.35">
      <c r="B791" s="289" t="s">
        <v>504</v>
      </c>
      <c r="C791" t="s">
        <v>555</v>
      </c>
      <c r="D791" t="s">
        <v>473</v>
      </c>
      <c r="E791" t="s">
        <v>743</v>
      </c>
      <c r="F791" s="472"/>
      <c r="G791" s="11" t="s">
        <v>1224</v>
      </c>
      <c r="H791" s="11"/>
      <c r="I791" t="s">
        <v>109</v>
      </c>
      <c r="J791" s="461">
        <v>261588.94441772837</v>
      </c>
      <c r="K791" s="288" t="s">
        <v>838</v>
      </c>
      <c r="L791" s="289"/>
      <c r="O791" t="s">
        <v>626</v>
      </c>
    </row>
    <row r="792" spans="2:15" customFormat="1" ht="16.2" x14ac:dyDescent="0.35">
      <c r="B792" s="289" t="s">
        <v>504</v>
      </c>
      <c r="C792" t="s">
        <v>555</v>
      </c>
      <c r="D792" t="s">
        <v>765</v>
      </c>
      <c r="E792" t="s">
        <v>784</v>
      </c>
      <c r="F792" s="472"/>
      <c r="G792" s="11" t="s">
        <v>1224</v>
      </c>
      <c r="H792" s="11"/>
      <c r="I792" t="s">
        <v>109</v>
      </c>
      <c r="J792" s="461">
        <v>41280</v>
      </c>
      <c r="K792" s="288" t="s">
        <v>838</v>
      </c>
      <c r="L792" s="289"/>
      <c r="O792" t="s">
        <v>626</v>
      </c>
    </row>
    <row r="793" spans="2:15" customFormat="1" ht="16.2" x14ac:dyDescent="0.35">
      <c r="B793" s="289" t="s">
        <v>504</v>
      </c>
      <c r="C793" t="s">
        <v>555</v>
      </c>
      <c r="D793" t="s">
        <v>765</v>
      </c>
      <c r="E793" t="s">
        <v>785</v>
      </c>
      <c r="F793" s="472"/>
      <c r="G793" s="11" t="s">
        <v>1224</v>
      </c>
      <c r="H793" s="11"/>
      <c r="I793" t="s">
        <v>109</v>
      </c>
      <c r="J793" s="461">
        <v>1500000</v>
      </c>
      <c r="K793" s="288" t="s">
        <v>838</v>
      </c>
      <c r="L793" s="289"/>
      <c r="O793" t="s">
        <v>626</v>
      </c>
    </row>
    <row r="794" spans="2:15" customFormat="1" ht="16.2" x14ac:dyDescent="0.35">
      <c r="B794" s="289" t="s">
        <v>504</v>
      </c>
      <c r="C794" t="s">
        <v>850</v>
      </c>
      <c r="D794" t="s">
        <v>471</v>
      </c>
      <c r="E794" t="s">
        <v>787</v>
      </c>
      <c r="F794" s="472"/>
      <c r="G794" s="11" t="s">
        <v>1224</v>
      </c>
      <c r="H794" s="11"/>
      <c r="I794" t="s">
        <v>109</v>
      </c>
      <c r="J794" s="461">
        <v>6622.3089987156</v>
      </c>
      <c r="K794" s="288" t="s">
        <v>838</v>
      </c>
      <c r="L794" s="289"/>
      <c r="O794" t="s">
        <v>626</v>
      </c>
    </row>
    <row r="795" spans="2:15" customFormat="1" ht="16.2" x14ac:dyDescent="0.35">
      <c r="B795" s="289" t="s">
        <v>504</v>
      </c>
      <c r="C795" t="s">
        <v>605</v>
      </c>
      <c r="D795" t="s">
        <v>485</v>
      </c>
      <c r="E795" t="s">
        <v>800</v>
      </c>
      <c r="F795" s="472"/>
      <c r="G795" s="11" t="s">
        <v>1224</v>
      </c>
      <c r="H795" s="11"/>
      <c r="I795" t="s">
        <v>109</v>
      </c>
      <c r="J795" s="461">
        <v>124823</v>
      </c>
      <c r="K795" s="288" t="s">
        <v>838</v>
      </c>
      <c r="L795" s="289"/>
      <c r="O795" t="s">
        <v>626</v>
      </c>
    </row>
    <row r="796" spans="2:15" customFormat="1" ht="16.2" x14ac:dyDescent="0.35">
      <c r="B796" s="289" t="s">
        <v>504</v>
      </c>
      <c r="C796" t="s">
        <v>605</v>
      </c>
      <c r="D796" t="s">
        <v>471</v>
      </c>
      <c r="E796" t="s">
        <v>771</v>
      </c>
      <c r="F796" s="472"/>
      <c r="G796" s="11" t="s">
        <v>1224</v>
      </c>
      <c r="H796" s="11"/>
      <c r="I796" t="s">
        <v>109</v>
      </c>
      <c r="J796" s="461">
        <v>219.12</v>
      </c>
      <c r="K796" s="288" t="s">
        <v>838</v>
      </c>
      <c r="L796" s="289"/>
      <c r="O796" t="s">
        <v>626</v>
      </c>
    </row>
    <row r="797" spans="2:15" customFormat="1" ht="16.2" x14ac:dyDescent="0.35">
      <c r="B797" s="289" t="s">
        <v>504</v>
      </c>
      <c r="C797" t="s">
        <v>605</v>
      </c>
      <c r="D797" t="s">
        <v>482</v>
      </c>
      <c r="E797" t="s">
        <v>766</v>
      </c>
      <c r="F797" s="472"/>
      <c r="G797" s="11" t="s">
        <v>1224</v>
      </c>
      <c r="H797" s="11"/>
      <c r="I797" t="s">
        <v>109</v>
      </c>
      <c r="J797" s="461">
        <v>11393.364337499012</v>
      </c>
      <c r="K797" s="288" t="s">
        <v>838</v>
      </c>
      <c r="L797" s="289"/>
      <c r="O797" t="s">
        <v>626</v>
      </c>
    </row>
    <row r="798" spans="2:15" customFormat="1" ht="16.2" x14ac:dyDescent="0.35">
      <c r="B798" s="289" t="s">
        <v>504</v>
      </c>
      <c r="C798" t="s">
        <v>605</v>
      </c>
      <c r="D798" t="s">
        <v>473</v>
      </c>
      <c r="E798" t="s">
        <v>743</v>
      </c>
      <c r="F798" s="472"/>
      <c r="G798" s="11" t="s">
        <v>1224</v>
      </c>
      <c r="H798" s="11"/>
      <c r="I798" t="s">
        <v>109</v>
      </c>
      <c r="J798" s="461">
        <v>401.61584864772738</v>
      </c>
      <c r="K798" s="288" t="s">
        <v>838</v>
      </c>
      <c r="L798" s="289"/>
      <c r="O798" t="s">
        <v>626</v>
      </c>
    </row>
    <row r="799" spans="2:15" customFormat="1" ht="16.2" x14ac:dyDescent="0.35">
      <c r="B799" s="289" t="s">
        <v>504</v>
      </c>
      <c r="C799" t="s">
        <v>605</v>
      </c>
      <c r="D799" t="s">
        <v>765</v>
      </c>
      <c r="E799" t="s">
        <v>795</v>
      </c>
      <c r="F799" s="472"/>
      <c r="G799" s="11" t="s">
        <v>1224</v>
      </c>
      <c r="H799" s="11"/>
      <c r="I799" t="s">
        <v>109</v>
      </c>
      <c r="J799" s="461">
        <v>73013.070000000007</v>
      </c>
      <c r="K799" s="288" t="s">
        <v>838</v>
      </c>
      <c r="L799" s="289"/>
      <c r="O799" t="s">
        <v>626</v>
      </c>
    </row>
    <row r="800" spans="2:15" customFormat="1" ht="16.2" x14ac:dyDescent="0.35">
      <c r="B800" s="289" t="s">
        <v>504</v>
      </c>
      <c r="C800" t="s">
        <v>566</v>
      </c>
      <c r="D800" t="s">
        <v>1220</v>
      </c>
      <c r="E800" t="s">
        <v>794</v>
      </c>
      <c r="F800" s="472"/>
      <c r="G800" s="11" t="s">
        <v>1224</v>
      </c>
      <c r="H800" s="11"/>
      <c r="I800" t="s">
        <v>109</v>
      </c>
      <c r="J800" s="461">
        <v>209372.93885999999</v>
      </c>
      <c r="K800" s="288" t="s">
        <v>838</v>
      </c>
      <c r="L800" s="289"/>
      <c r="O800" t="s">
        <v>626</v>
      </c>
    </row>
    <row r="801" spans="2:15" customFormat="1" ht="16.2" x14ac:dyDescent="0.35">
      <c r="B801" s="289" t="s">
        <v>504</v>
      </c>
      <c r="C801" t="s">
        <v>566</v>
      </c>
      <c r="D801" t="s">
        <v>481</v>
      </c>
      <c r="E801" t="s">
        <v>770</v>
      </c>
      <c r="F801" s="472"/>
      <c r="G801" s="11" t="s">
        <v>1224</v>
      </c>
      <c r="H801" s="11"/>
      <c r="I801" t="s">
        <v>109</v>
      </c>
      <c r="J801" s="461">
        <v>391.38</v>
      </c>
      <c r="K801" s="288" t="s">
        <v>838</v>
      </c>
      <c r="L801" s="289"/>
      <c r="O801" t="s">
        <v>626</v>
      </c>
    </row>
    <row r="802" spans="2:15" customFormat="1" ht="16.2" x14ac:dyDescent="0.35">
      <c r="B802" s="289" t="s">
        <v>504</v>
      </c>
      <c r="C802" t="s">
        <v>566</v>
      </c>
      <c r="D802" t="s">
        <v>481</v>
      </c>
      <c r="E802" t="s">
        <v>774</v>
      </c>
      <c r="F802" s="472"/>
      <c r="G802" s="11" t="s">
        <v>1224</v>
      </c>
      <c r="H802" s="11"/>
      <c r="I802" t="s">
        <v>109</v>
      </c>
      <c r="J802" s="461">
        <v>100</v>
      </c>
      <c r="K802" s="288" t="s">
        <v>838</v>
      </c>
      <c r="L802" s="289"/>
      <c r="O802" t="s">
        <v>626</v>
      </c>
    </row>
    <row r="803" spans="2:15" customFormat="1" ht="16.2" x14ac:dyDescent="0.35">
      <c r="B803" s="289" t="s">
        <v>504</v>
      </c>
      <c r="C803" t="s">
        <v>566</v>
      </c>
      <c r="D803" t="s">
        <v>485</v>
      </c>
      <c r="E803" t="s">
        <v>800</v>
      </c>
      <c r="F803" s="472"/>
      <c r="G803" s="11" t="s">
        <v>1224</v>
      </c>
      <c r="H803" s="11"/>
      <c r="I803" t="s">
        <v>109</v>
      </c>
      <c r="J803" s="461">
        <v>136600</v>
      </c>
      <c r="K803" s="288" t="s">
        <v>838</v>
      </c>
      <c r="L803" s="289"/>
      <c r="O803" t="s">
        <v>626</v>
      </c>
    </row>
    <row r="804" spans="2:15" customFormat="1" ht="16.2" x14ac:dyDescent="0.35">
      <c r="B804" s="289" t="s">
        <v>504</v>
      </c>
      <c r="C804" t="s">
        <v>566</v>
      </c>
      <c r="D804" t="s">
        <v>471</v>
      </c>
      <c r="E804" t="s">
        <v>771</v>
      </c>
      <c r="F804" s="472"/>
      <c r="G804" s="11" t="s">
        <v>1224</v>
      </c>
      <c r="H804" s="11"/>
      <c r="I804" t="s">
        <v>109</v>
      </c>
      <c r="J804" s="461">
        <v>406.38</v>
      </c>
      <c r="K804" s="288" t="s">
        <v>838</v>
      </c>
      <c r="L804" s="289"/>
      <c r="O804" t="s">
        <v>626</v>
      </c>
    </row>
    <row r="805" spans="2:15" customFormat="1" ht="16.2" x14ac:dyDescent="0.35">
      <c r="B805" s="289" t="s">
        <v>504</v>
      </c>
      <c r="C805" t="s">
        <v>566</v>
      </c>
      <c r="D805" t="s">
        <v>471</v>
      </c>
      <c r="E805" t="s">
        <v>787</v>
      </c>
      <c r="F805" s="472"/>
      <c r="G805" s="11" t="s">
        <v>1224</v>
      </c>
      <c r="H805" s="11"/>
      <c r="I805" t="s">
        <v>109</v>
      </c>
      <c r="J805" s="461">
        <v>2408.281034094437</v>
      </c>
      <c r="K805" s="288" t="s">
        <v>838</v>
      </c>
      <c r="L805" s="289"/>
      <c r="O805" t="s">
        <v>626</v>
      </c>
    </row>
    <row r="806" spans="2:15" customFormat="1" ht="16.2" x14ac:dyDescent="0.35">
      <c r="B806" s="289" t="s">
        <v>504</v>
      </c>
      <c r="C806" t="s">
        <v>566</v>
      </c>
      <c r="D806" t="s">
        <v>471</v>
      </c>
      <c r="E806" t="s">
        <v>792</v>
      </c>
      <c r="F806" s="472"/>
      <c r="G806" s="11" t="s">
        <v>1224</v>
      </c>
      <c r="H806" s="11"/>
      <c r="I806" t="s">
        <v>109</v>
      </c>
      <c r="J806" s="461">
        <v>3168131.79</v>
      </c>
      <c r="K806" s="288" t="s">
        <v>838</v>
      </c>
      <c r="L806" s="289"/>
      <c r="O806" t="s">
        <v>626</v>
      </c>
    </row>
    <row r="807" spans="2:15" customFormat="1" ht="16.2" x14ac:dyDescent="0.35">
      <c r="B807" s="289" t="s">
        <v>504</v>
      </c>
      <c r="C807" t="s">
        <v>566</v>
      </c>
      <c r="D807" t="s">
        <v>479</v>
      </c>
      <c r="E807" t="s">
        <v>760</v>
      </c>
      <c r="F807" s="472"/>
      <c r="G807" s="11" t="s">
        <v>1224</v>
      </c>
      <c r="H807" s="11"/>
      <c r="I807" t="s">
        <v>109</v>
      </c>
      <c r="J807" s="461">
        <v>77600</v>
      </c>
      <c r="K807" s="288" t="s">
        <v>838</v>
      </c>
      <c r="L807" s="289"/>
      <c r="O807" t="s">
        <v>626</v>
      </c>
    </row>
    <row r="808" spans="2:15" customFormat="1" ht="16.2" x14ac:dyDescent="0.35">
      <c r="B808" s="289" t="s">
        <v>504</v>
      </c>
      <c r="C808" t="s">
        <v>566</v>
      </c>
      <c r="D808" t="s">
        <v>479</v>
      </c>
      <c r="E808" t="s">
        <v>781</v>
      </c>
      <c r="F808" s="472"/>
      <c r="G808" s="11" t="s">
        <v>1224</v>
      </c>
      <c r="H808" s="11"/>
      <c r="I808" t="s">
        <v>109</v>
      </c>
      <c r="J808" s="461">
        <v>11.666128963531554</v>
      </c>
      <c r="K808" s="288" t="s">
        <v>838</v>
      </c>
      <c r="L808" s="289"/>
      <c r="O808" t="s">
        <v>626</v>
      </c>
    </row>
    <row r="809" spans="2:15" customFormat="1" ht="16.2" x14ac:dyDescent="0.35">
      <c r="B809" s="289" t="s">
        <v>504</v>
      </c>
      <c r="C809" t="s">
        <v>566</v>
      </c>
      <c r="D809" t="s">
        <v>479</v>
      </c>
      <c r="E809" t="s">
        <v>791</v>
      </c>
      <c r="F809" s="472"/>
      <c r="G809" s="11" t="s">
        <v>1224</v>
      </c>
      <c r="H809" s="11"/>
      <c r="I809" t="s">
        <v>109</v>
      </c>
      <c r="J809" s="461">
        <v>1833955.46999999</v>
      </c>
      <c r="K809" s="288" t="s">
        <v>838</v>
      </c>
      <c r="L809" s="289"/>
      <c r="O809" t="s">
        <v>626</v>
      </c>
    </row>
    <row r="810" spans="2:15" customFormat="1" ht="16.2" x14ac:dyDescent="0.35">
      <c r="B810" s="289" t="s">
        <v>504</v>
      </c>
      <c r="C810" t="s">
        <v>566</v>
      </c>
      <c r="D810" t="s">
        <v>479</v>
      </c>
      <c r="E810" t="s">
        <v>796</v>
      </c>
      <c r="F810" s="472"/>
      <c r="G810" s="11" t="s">
        <v>1224</v>
      </c>
      <c r="H810" s="11"/>
      <c r="I810" t="s">
        <v>109</v>
      </c>
      <c r="J810" s="461">
        <v>21750</v>
      </c>
      <c r="K810" s="288" t="s">
        <v>838</v>
      </c>
      <c r="L810" s="289"/>
      <c r="O810" t="s">
        <v>626</v>
      </c>
    </row>
    <row r="811" spans="2:15" customFormat="1" ht="16.2" x14ac:dyDescent="0.35">
      <c r="B811" s="289" t="s">
        <v>504</v>
      </c>
      <c r="C811" t="s">
        <v>566</v>
      </c>
      <c r="D811" t="s">
        <v>479</v>
      </c>
      <c r="E811" t="s">
        <v>802</v>
      </c>
      <c r="F811" s="472"/>
      <c r="G811" s="11" t="s">
        <v>1224</v>
      </c>
      <c r="H811" s="11"/>
      <c r="I811" t="s">
        <v>109</v>
      </c>
      <c r="J811" s="461">
        <v>894388.28</v>
      </c>
      <c r="K811" s="288" t="s">
        <v>838</v>
      </c>
      <c r="L811" s="289"/>
      <c r="O811" t="s">
        <v>626</v>
      </c>
    </row>
    <row r="812" spans="2:15" customFormat="1" ht="16.2" x14ac:dyDescent="0.35">
      <c r="B812" s="289" t="s">
        <v>504</v>
      </c>
      <c r="C812" t="s">
        <v>566</v>
      </c>
      <c r="D812" t="s">
        <v>482</v>
      </c>
      <c r="E812" t="s">
        <v>766</v>
      </c>
      <c r="F812" s="472"/>
      <c r="G812" s="11" t="s">
        <v>1224</v>
      </c>
      <c r="H812" s="11"/>
      <c r="I812" t="s">
        <v>109</v>
      </c>
      <c r="J812" s="461">
        <v>2261720.3817895167</v>
      </c>
      <c r="K812" s="288" t="s">
        <v>838</v>
      </c>
      <c r="L812" s="289"/>
      <c r="O812" t="s">
        <v>626</v>
      </c>
    </row>
    <row r="813" spans="2:15" customFormat="1" ht="16.2" x14ac:dyDescent="0.35">
      <c r="B813" s="289" t="s">
        <v>504</v>
      </c>
      <c r="C813" t="s">
        <v>566</v>
      </c>
      <c r="D813" t="s">
        <v>482</v>
      </c>
      <c r="E813" t="s">
        <v>768</v>
      </c>
      <c r="F813" s="472"/>
      <c r="G813" s="11" t="s">
        <v>1224</v>
      </c>
      <c r="H813" s="11"/>
      <c r="I813" t="s">
        <v>109</v>
      </c>
      <c r="J813" s="461">
        <v>5928476.309814401</v>
      </c>
      <c r="K813" s="288" t="s">
        <v>838</v>
      </c>
      <c r="L813" s="289"/>
      <c r="O813" t="s">
        <v>626</v>
      </c>
    </row>
    <row r="814" spans="2:15" customFormat="1" ht="16.2" x14ac:dyDescent="0.35">
      <c r="B814" s="289" t="s">
        <v>504</v>
      </c>
      <c r="C814" t="s">
        <v>566</v>
      </c>
      <c r="D814" t="s">
        <v>473</v>
      </c>
      <c r="E814" t="s">
        <v>723</v>
      </c>
      <c r="F814" s="472"/>
      <c r="G814" s="11" t="s">
        <v>1224</v>
      </c>
      <c r="H814" s="11"/>
      <c r="I814" t="s">
        <v>109</v>
      </c>
      <c r="J814" s="461">
        <v>204793.1688347263</v>
      </c>
      <c r="K814" s="288" t="s">
        <v>838</v>
      </c>
      <c r="L814" s="289"/>
      <c r="O814" t="s">
        <v>626</v>
      </c>
    </row>
    <row r="815" spans="2:15" customFormat="1" ht="16.2" x14ac:dyDescent="0.35">
      <c r="B815" s="289" t="s">
        <v>504</v>
      </c>
      <c r="C815" t="s">
        <v>566</v>
      </c>
      <c r="D815" t="s">
        <v>473</v>
      </c>
      <c r="E815" t="s">
        <v>742</v>
      </c>
      <c r="F815" s="472"/>
      <c r="G815" s="11" t="s">
        <v>1224</v>
      </c>
      <c r="H815" s="11"/>
      <c r="I815" t="s">
        <v>109</v>
      </c>
      <c r="J815" s="461">
        <v>1043259.4121342291</v>
      </c>
      <c r="K815" s="288" t="s">
        <v>838</v>
      </c>
      <c r="L815" s="289"/>
      <c r="O815" t="s">
        <v>626</v>
      </c>
    </row>
    <row r="816" spans="2:15" customFormat="1" ht="16.2" x14ac:dyDescent="0.35">
      <c r="B816" s="289" t="s">
        <v>504</v>
      </c>
      <c r="C816" t="s">
        <v>566</v>
      </c>
      <c r="D816" t="s">
        <v>473</v>
      </c>
      <c r="E816" t="s">
        <v>743</v>
      </c>
      <c r="F816" s="472"/>
      <c r="G816" s="11" t="s">
        <v>1224</v>
      </c>
      <c r="H816" s="11"/>
      <c r="I816" t="s">
        <v>109</v>
      </c>
      <c r="J816" s="461">
        <v>108971.05144905923</v>
      </c>
      <c r="K816" s="288" t="s">
        <v>838</v>
      </c>
      <c r="L816" s="289"/>
      <c r="O816" t="s">
        <v>626</v>
      </c>
    </row>
    <row r="817" spans="2:15" customFormat="1" ht="16.2" x14ac:dyDescent="0.35">
      <c r="B817" s="289" t="s">
        <v>504</v>
      </c>
      <c r="C817" t="s">
        <v>627</v>
      </c>
      <c r="D817" t="s">
        <v>1220</v>
      </c>
      <c r="E817" t="s">
        <v>794</v>
      </c>
      <c r="F817" s="472"/>
      <c r="G817" s="11" t="s">
        <v>1224</v>
      </c>
      <c r="H817" s="11"/>
      <c r="I817" t="s">
        <v>109</v>
      </c>
      <c r="J817" s="461">
        <v>15426.302</v>
      </c>
      <c r="K817" s="288" t="s">
        <v>838</v>
      </c>
      <c r="L817" s="289"/>
      <c r="O817" t="s">
        <v>626</v>
      </c>
    </row>
    <row r="818" spans="2:15" customFormat="1" ht="16.2" x14ac:dyDescent="0.35">
      <c r="B818" s="289" t="s">
        <v>504</v>
      </c>
      <c r="C818" t="s">
        <v>627</v>
      </c>
      <c r="D818" t="s">
        <v>485</v>
      </c>
      <c r="E818" t="s">
        <v>800</v>
      </c>
      <c r="F818" s="472"/>
      <c r="G818" s="11" t="s">
        <v>1224</v>
      </c>
      <c r="H818" s="11"/>
      <c r="I818" t="s">
        <v>109</v>
      </c>
      <c r="J818" s="461">
        <v>23600</v>
      </c>
      <c r="K818" s="288" t="s">
        <v>838</v>
      </c>
      <c r="L818" s="289"/>
      <c r="O818" t="s">
        <v>626</v>
      </c>
    </row>
    <row r="819" spans="2:15" customFormat="1" ht="16.2" x14ac:dyDescent="0.35">
      <c r="B819" s="289" t="s">
        <v>504</v>
      </c>
      <c r="C819" t="s">
        <v>627</v>
      </c>
      <c r="D819" t="s">
        <v>471</v>
      </c>
      <c r="E819" t="s">
        <v>771</v>
      </c>
      <c r="F819" s="472"/>
      <c r="G819" s="11" t="s">
        <v>1224</v>
      </c>
      <c r="H819" s="11"/>
      <c r="I819" t="s">
        <v>109</v>
      </c>
      <c r="J819" s="461">
        <v>1767</v>
      </c>
      <c r="K819" s="288" t="s">
        <v>838</v>
      </c>
      <c r="L819" s="289"/>
      <c r="O819" t="s">
        <v>626</v>
      </c>
    </row>
    <row r="820" spans="2:15" customFormat="1" ht="16.2" x14ac:dyDescent="0.35">
      <c r="B820" s="289" t="s">
        <v>504</v>
      </c>
      <c r="C820" t="s">
        <v>627</v>
      </c>
      <c r="D820" t="s">
        <v>471</v>
      </c>
      <c r="E820" t="s">
        <v>748</v>
      </c>
      <c r="F820" s="472"/>
      <c r="G820" s="11" t="s">
        <v>1224</v>
      </c>
      <c r="H820" s="11"/>
      <c r="I820" t="s">
        <v>109</v>
      </c>
      <c r="J820" s="461">
        <v>1125</v>
      </c>
      <c r="K820" s="288" t="s">
        <v>838</v>
      </c>
      <c r="L820" s="289"/>
      <c r="O820" t="s">
        <v>626</v>
      </c>
    </row>
    <row r="821" spans="2:15" customFormat="1" ht="16.2" x14ac:dyDescent="0.35">
      <c r="B821" s="289" t="s">
        <v>504</v>
      </c>
      <c r="C821" t="s">
        <v>627</v>
      </c>
      <c r="D821" t="s">
        <v>471</v>
      </c>
      <c r="E821" t="s">
        <v>787</v>
      </c>
      <c r="F821" s="472"/>
      <c r="G821" s="11" t="s">
        <v>1224</v>
      </c>
      <c r="H821" s="11"/>
      <c r="I821" t="s">
        <v>109</v>
      </c>
      <c r="J821" s="461">
        <v>1603.309004802805</v>
      </c>
      <c r="K821" s="288" t="s">
        <v>838</v>
      </c>
      <c r="L821" s="289"/>
      <c r="O821" t="s">
        <v>626</v>
      </c>
    </row>
    <row r="822" spans="2:15" customFormat="1" ht="16.2" x14ac:dyDescent="0.35">
      <c r="B822" s="289" t="s">
        <v>504</v>
      </c>
      <c r="C822" t="s">
        <v>627</v>
      </c>
      <c r="D822" t="s">
        <v>471</v>
      </c>
      <c r="E822" t="s">
        <v>792</v>
      </c>
      <c r="F822" s="472"/>
      <c r="G822" s="11" t="s">
        <v>1224</v>
      </c>
      <c r="H822" s="11"/>
      <c r="I822" t="s">
        <v>109</v>
      </c>
      <c r="J822" s="461">
        <v>187953.6</v>
      </c>
      <c r="K822" s="288" t="s">
        <v>838</v>
      </c>
      <c r="L822" s="289"/>
      <c r="O822" t="s">
        <v>626</v>
      </c>
    </row>
    <row r="823" spans="2:15" customFormat="1" ht="16.2" x14ac:dyDescent="0.35">
      <c r="B823" s="289" t="s">
        <v>504</v>
      </c>
      <c r="C823" t="s">
        <v>627</v>
      </c>
      <c r="D823" t="s">
        <v>479</v>
      </c>
      <c r="E823" t="s">
        <v>760</v>
      </c>
      <c r="F823" s="472"/>
      <c r="G823" s="11" t="s">
        <v>1224</v>
      </c>
      <c r="H823" s="11"/>
      <c r="I823" t="s">
        <v>109</v>
      </c>
      <c r="J823" s="461">
        <v>7680</v>
      </c>
      <c r="K823" s="288" t="s">
        <v>838</v>
      </c>
      <c r="L823" s="289"/>
      <c r="O823" t="s">
        <v>626</v>
      </c>
    </row>
    <row r="824" spans="2:15" customFormat="1" ht="16.2" x14ac:dyDescent="0.35">
      <c r="B824" s="289" t="s">
        <v>504</v>
      </c>
      <c r="C824" t="s">
        <v>627</v>
      </c>
      <c r="D824" t="s">
        <v>479</v>
      </c>
      <c r="E824" t="s">
        <v>791</v>
      </c>
      <c r="F824" s="472"/>
      <c r="G824" s="11" t="s">
        <v>1224</v>
      </c>
      <c r="H824" s="11"/>
      <c r="I824" t="s">
        <v>109</v>
      </c>
      <c r="J824" s="461">
        <v>233890.88</v>
      </c>
      <c r="K824" s="288" t="s">
        <v>838</v>
      </c>
      <c r="L824" s="289"/>
      <c r="O824" t="s">
        <v>626</v>
      </c>
    </row>
    <row r="825" spans="2:15" customFormat="1" ht="16.2" x14ac:dyDescent="0.35">
      <c r="B825" s="289" t="s">
        <v>504</v>
      </c>
      <c r="C825" t="s">
        <v>627</v>
      </c>
      <c r="D825" t="s">
        <v>479</v>
      </c>
      <c r="E825" t="s">
        <v>796</v>
      </c>
      <c r="F825" s="472"/>
      <c r="G825" s="11" t="s">
        <v>1224</v>
      </c>
      <c r="H825" s="11"/>
      <c r="I825" t="s">
        <v>109</v>
      </c>
      <c r="J825" s="461">
        <v>1687.5</v>
      </c>
      <c r="K825" s="288" t="s">
        <v>838</v>
      </c>
      <c r="L825" s="289"/>
      <c r="O825" t="s">
        <v>626</v>
      </c>
    </row>
    <row r="826" spans="2:15" customFormat="1" ht="16.2" x14ac:dyDescent="0.35">
      <c r="B826" s="289" t="s">
        <v>504</v>
      </c>
      <c r="C826" t="s">
        <v>627</v>
      </c>
      <c r="D826" t="s">
        <v>479</v>
      </c>
      <c r="E826" t="s">
        <v>802</v>
      </c>
      <c r="F826" s="472"/>
      <c r="G826" s="11" t="s">
        <v>1224</v>
      </c>
      <c r="H826" s="11"/>
      <c r="I826" t="s">
        <v>109</v>
      </c>
      <c r="J826" s="461">
        <v>212953.399999999</v>
      </c>
      <c r="K826" s="288" t="s">
        <v>838</v>
      </c>
      <c r="L826" s="289"/>
      <c r="O826" t="s">
        <v>626</v>
      </c>
    </row>
    <row r="827" spans="2:15" customFormat="1" ht="16.2" x14ac:dyDescent="0.35">
      <c r="B827" s="289" t="s">
        <v>504</v>
      </c>
      <c r="C827" t="s">
        <v>627</v>
      </c>
      <c r="D827" t="s">
        <v>482</v>
      </c>
      <c r="E827" t="s">
        <v>766</v>
      </c>
      <c r="F827" s="472"/>
      <c r="G827" s="11" t="s">
        <v>1224</v>
      </c>
      <c r="H827" s="11"/>
      <c r="I827" t="s">
        <v>109</v>
      </c>
      <c r="J827" s="461">
        <v>240274.11537688933</v>
      </c>
      <c r="K827" s="288" t="s">
        <v>838</v>
      </c>
      <c r="L827" s="289"/>
      <c r="O827" t="s">
        <v>626</v>
      </c>
    </row>
    <row r="828" spans="2:15" customFormat="1" ht="16.2" x14ac:dyDescent="0.35">
      <c r="B828" s="289" t="s">
        <v>504</v>
      </c>
      <c r="C828" t="s">
        <v>627</v>
      </c>
      <c r="D828" t="s">
        <v>482</v>
      </c>
      <c r="E828" t="s">
        <v>768</v>
      </c>
      <c r="F828" s="472"/>
      <c r="G828" s="11" t="s">
        <v>1224</v>
      </c>
      <c r="H828" s="11"/>
      <c r="I828" t="s">
        <v>109</v>
      </c>
      <c r="J828" s="461">
        <v>131563.79634645939</v>
      </c>
      <c r="K828" s="288" t="s">
        <v>838</v>
      </c>
      <c r="L828" s="289"/>
      <c r="O828" t="s">
        <v>626</v>
      </c>
    </row>
    <row r="829" spans="2:15" customFormat="1" ht="16.2" x14ac:dyDescent="0.35">
      <c r="B829" s="289" t="s">
        <v>504</v>
      </c>
      <c r="C829" t="s">
        <v>627</v>
      </c>
      <c r="D829" t="s">
        <v>473</v>
      </c>
      <c r="E829" t="s">
        <v>723</v>
      </c>
      <c r="F829" s="472"/>
      <c r="G829" s="11" t="s">
        <v>1224</v>
      </c>
      <c r="H829" s="11"/>
      <c r="I829" t="s">
        <v>109</v>
      </c>
      <c r="J829" s="461">
        <v>31811.384236573147</v>
      </c>
      <c r="K829" s="288" t="s">
        <v>838</v>
      </c>
      <c r="L829" s="289"/>
      <c r="O829" t="s">
        <v>626</v>
      </c>
    </row>
    <row r="830" spans="2:15" customFormat="1" ht="16.2" x14ac:dyDescent="0.35">
      <c r="B830" s="289" t="s">
        <v>504</v>
      </c>
      <c r="C830" t="s">
        <v>627</v>
      </c>
      <c r="D830" t="s">
        <v>473</v>
      </c>
      <c r="E830" t="s">
        <v>726</v>
      </c>
      <c r="F830" s="472"/>
      <c r="G830" s="11" t="s">
        <v>1224</v>
      </c>
      <c r="H830" s="11"/>
      <c r="I830" t="s">
        <v>109</v>
      </c>
      <c r="J830" s="461">
        <v>8243.4827336421586</v>
      </c>
      <c r="K830" s="288" t="s">
        <v>838</v>
      </c>
      <c r="L830" s="289"/>
      <c r="O830" t="s">
        <v>626</v>
      </c>
    </row>
    <row r="831" spans="2:15" customFormat="1" ht="16.2" x14ac:dyDescent="0.35">
      <c r="B831" s="289" t="s">
        <v>504</v>
      </c>
      <c r="C831" t="s">
        <v>627</v>
      </c>
      <c r="D831" t="s">
        <v>473</v>
      </c>
      <c r="E831" t="s">
        <v>742</v>
      </c>
      <c r="F831" s="472"/>
      <c r="G831" s="11" t="s">
        <v>1224</v>
      </c>
      <c r="H831" s="11"/>
      <c r="I831" t="s">
        <v>109</v>
      </c>
      <c r="J831" s="461">
        <v>3962.1961114932528</v>
      </c>
      <c r="K831" s="288" t="s">
        <v>838</v>
      </c>
      <c r="L831" s="289"/>
      <c r="O831" t="s">
        <v>626</v>
      </c>
    </row>
    <row r="832" spans="2:15" customFormat="1" ht="16.2" x14ac:dyDescent="0.35">
      <c r="B832" s="289" t="s">
        <v>504</v>
      </c>
      <c r="C832" t="s">
        <v>627</v>
      </c>
      <c r="D832" t="s">
        <v>473</v>
      </c>
      <c r="E832" t="s">
        <v>743</v>
      </c>
      <c r="F832" s="472"/>
      <c r="G832" s="11" t="s">
        <v>1224</v>
      </c>
      <c r="H832" s="11"/>
      <c r="I832" t="s">
        <v>109</v>
      </c>
      <c r="J832" s="461">
        <v>49925.514813214111</v>
      </c>
      <c r="K832" s="288" t="s">
        <v>838</v>
      </c>
      <c r="L832" s="289"/>
      <c r="O832" t="s">
        <v>626</v>
      </c>
    </row>
    <row r="833" spans="2:15" customFormat="1" ht="16.2" x14ac:dyDescent="0.35">
      <c r="B833" s="289" t="s">
        <v>597</v>
      </c>
      <c r="C833" t="s">
        <v>631</v>
      </c>
      <c r="D833" t="s">
        <v>471</v>
      </c>
      <c r="E833" t="s">
        <v>734</v>
      </c>
      <c r="F833" s="472"/>
      <c r="G833" s="11" t="s">
        <v>1224</v>
      </c>
      <c r="H833" s="11"/>
      <c r="I833" t="s">
        <v>109</v>
      </c>
      <c r="J833" s="461">
        <v>6867206.3799999999</v>
      </c>
      <c r="K833" s="288" t="s">
        <v>838</v>
      </c>
      <c r="L833" s="289"/>
      <c r="O833" t="s">
        <v>626</v>
      </c>
    </row>
    <row r="834" spans="2:15" customFormat="1" ht="16.2" x14ac:dyDescent="0.35">
      <c r="B834" s="289" t="s">
        <v>597</v>
      </c>
      <c r="C834" t="s">
        <v>631</v>
      </c>
      <c r="D834" t="s">
        <v>471</v>
      </c>
      <c r="E834" t="s">
        <v>752</v>
      </c>
      <c r="F834" s="472"/>
      <c r="G834" s="11" t="s">
        <v>1224</v>
      </c>
      <c r="H834" s="11"/>
      <c r="I834" t="s">
        <v>109</v>
      </c>
      <c r="J834" s="461">
        <v>12795640.59</v>
      </c>
      <c r="K834" s="288" t="s">
        <v>838</v>
      </c>
      <c r="L834" s="289"/>
      <c r="O834" t="s">
        <v>626</v>
      </c>
    </row>
    <row r="835" spans="2:15" customFormat="1" ht="16.2" x14ac:dyDescent="0.35">
      <c r="B835" s="289" t="s">
        <v>597</v>
      </c>
      <c r="C835" t="s">
        <v>631</v>
      </c>
      <c r="D835" t="s">
        <v>473</v>
      </c>
      <c r="E835" t="s">
        <v>723</v>
      </c>
      <c r="F835" s="472"/>
      <c r="G835" s="11" t="s">
        <v>1224</v>
      </c>
      <c r="H835" s="11"/>
      <c r="I835" t="s">
        <v>109</v>
      </c>
      <c r="J835" s="461">
        <v>341026.60413077753</v>
      </c>
      <c r="K835" s="288" t="s">
        <v>838</v>
      </c>
      <c r="L835" s="289"/>
      <c r="O835" t="s">
        <v>626</v>
      </c>
    </row>
    <row r="836" spans="2:15" customFormat="1" ht="16.2" x14ac:dyDescent="0.35">
      <c r="B836" s="289" t="s">
        <v>597</v>
      </c>
      <c r="C836" t="s">
        <v>631</v>
      </c>
      <c r="D836" t="s">
        <v>473</v>
      </c>
      <c r="E836" t="s">
        <v>726</v>
      </c>
      <c r="F836" s="472"/>
      <c r="G836" s="11" t="s">
        <v>1224</v>
      </c>
      <c r="H836" s="11"/>
      <c r="I836" t="s">
        <v>109</v>
      </c>
      <c r="J836" s="461">
        <v>126223.22634055479</v>
      </c>
      <c r="K836" s="288" t="s">
        <v>838</v>
      </c>
      <c r="L836" s="289"/>
      <c r="O836" t="s">
        <v>626</v>
      </c>
    </row>
    <row r="837" spans="2:15" customFormat="1" ht="16.2" x14ac:dyDescent="0.35">
      <c r="B837" s="289" t="s">
        <v>597</v>
      </c>
      <c r="C837" t="s">
        <v>631</v>
      </c>
      <c r="D837" t="s">
        <v>473</v>
      </c>
      <c r="E837" t="s">
        <v>742</v>
      </c>
      <c r="F837" s="472"/>
      <c r="G837" s="11" t="s">
        <v>1224</v>
      </c>
      <c r="H837" s="11"/>
      <c r="I837" t="s">
        <v>109</v>
      </c>
      <c r="J837" s="461">
        <v>19512669.163278691</v>
      </c>
      <c r="K837" s="288" t="s">
        <v>838</v>
      </c>
      <c r="L837" s="289"/>
      <c r="O837" t="s">
        <v>626</v>
      </c>
    </row>
    <row r="838" spans="2:15" customFormat="1" ht="16.2" x14ac:dyDescent="0.35">
      <c r="B838" s="289" t="s">
        <v>597</v>
      </c>
      <c r="C838" t="s">
        <v>631</v>
      </c>
      <c r="D838" t="s">
        <v>473</v>
      </c>
      <c r="E838" t="s">
        <v>743</v>
      </c>
      <c r="F838" s="472"/>
      <c r="G838" s="11" t="s">
        <v>1224</v>
      </c>
      <c r="H838" s="11"/>
      <c r="I838" t="s">
        <v>109</v>
      </c>
      <c r="J838" s="461">
        <v>1758870.9327242072</v>
      </c>
      <c r="K838" s="288" t="s">
        <v>838</v>
      </c>
      <c r="L838" s="289"/>
      <c r="O838" t="s">
        <v>626</v>
      </c>
    </row>
    <row r="839" spans="2:15" customFormat="1" ht="16.2" x14ac:dyDescent="0.35">
      <c r="B839" s="289" t="s">
        <v>597</v>
      </c>
      <c r="C839" t="s">
        <v>631</v>
      </c>
      <c r="D839" t="s">
        <v>778</v>
      </c>
      <c r="E839" t="s">
        <v>754</v>
      </c>
      <c r="F839" s="472"/>
      <c r="G839" s="11" t="s">
        <v>1224</v>
      </c>
      <c r="H839" s="11"/>
      <c r="I839" t="s">
        <v>109</v>
      </c>
      <c r="J839" s="461">
        <v>21000</v>
      </c>
      <c r="K839" s="288" t="s">
        <v>838</v>
      </c>
      <c r="L839" s="289"/>
      <c r="O839" t="s">
        <v>626</v>
      </c>
    </row>
    <row r="840" spans="2:15" customFormat="1" ht="16.2" x14ac:dyDescent="0.35">
      <c r="B840" s="289" t="s">
        <v>597</v>
      </c>
      <c r="C840" t="s">
        <v>631</v>
      </c>
      <c r="D840" t="s">
        <v>762</v>
      </c>
      <c r="E840" t="s">
        <v>738</v>
      </c>
      <c r="F840" s="472"/>
      <c r="G840" s="11" t="s">
        <v>1224</v>
      </c>
      <c r="H840" s="11"/>
      <c r="I840" t="s">
        <v>109</v>
      </c>
      <c r="J840" s="461">
        <v>150000</v>
      </c>
      <c r="K840" s="288" t="s">
        <v>838</v>
      </c>
      <c r="L840" s="289"/>
      <c r="O840" t="s">
        <v>626</v>
      </c>
    </row>
    <row r="841" spans="2:15" customFormat="1" ht="16.2" x14ac:dyDescent="0.35">
      <c r="B841" s="289" t="s">
        <v>504</v>
      </c>
      <c r="C841" t="s">
        <v>550</v>
      </c>
      <c r="D841" t="s">
        <v>481</v>
      </c>
      <c r="E841" t="s">
        <v>770</v>
      </c>
      <c r="F841" s="472"/>
      <c r="G841" s="11" t="s">
        <v>1224</v>
      </c>
      <c r="H841" s="11"/>
      <c r="I841" t="s">
        <v>109</v>
      </c>
      <c r="J841" s="461">
        <v>171351.36</v>
      </c>
      <c r="K841" s="288" t="s">
        <v>838</v>
      </c>
      <c r="L841" s="289"/>
    </row>
    <row r="842" spans="2:15" customFormat="1" ht="16.2" x14ac:dyDescent="0.35">
      <c r="B842" s="289" t="s">
        <v>504</v>
      </c>
      <c r="C842" t="s">
        <v>550</v>
      </c>
      <c r="D842" t="s">
        <v>471</v>
      </c>
      <c r="E842" t="s">
        <v>771</v>
      </c>
      <c r="F842" s="472"/>
      <c r="G842" s="11" t="s">
        <v>1224</v>
      </c>
      <c r="H842" s="11"/>
      <c r="I842" t="s">
        <v>109</v>
      </c>
      <c r="J842" s="461">
        <v>173440.19</v>
      </c>
      <c r="K842" s="288" t="s">
        <v>838</v>
      </c>
      <c r="L842" s="289"/>
    </row>
    <row r="843" spans="2:15" customFormat="1" ht="16.2" x14ac:dyDescent="0.35">
      <c r="B843" s="289" t="s">
        <v>504</v>
      </c>
      <c r="C843" t="s">
        <v>550</v>
      </c>
      <c r="D843" t="s">
        <v>479</v>
      </c>
      <c r="E843" t="s">
        <v>779</v>
      </c>
      <c r="F843" s="472"/>
      <c r="G843" s="11" t="s">
        <v>1224</v>
      </c>
      <c r="H843" s="11"/>
      <c r="I843" t="s">
        <v>109</v>
      </c>
      <c r="J843" s="461">
        <v>19780</v>
      </c>
      <c r="K843" s="288" t="s">
        <v>838</v>
      </c>
      <c r="L843" s="289"/>
    </row>
    <row r="844" spans="2:15" customFormat="1" ht="16.2" x14ac:dyDescent="0.35">
      <c r="B844" s="289" t="s">
        <v>504</v>
      </c>
      <c r="C844" t="s">
        <v>550</v>
      </c>
      <c r="D844" t="s">
        <v>482</v>
      </c>
      <c r="E844" t="s">
        <v>766</v>
      </c>
      <c r="F844" s="472"/>
      <c r="G844" s="11" t="s">
        <v>1224</v>
      </c>
      <c r="H844" s="11"/>
      <c r="I844" t="s">
        <v>109</v>
      </c>
      <c r="J844" s="461">
        <v>0.15096269151869685</v>
      </c>
      <c r="K844" s="288" t="s">
        <v>838</v>
      </c>
      <c r="L844" s="289"/>
    </row>
    <row r="845" spans="2:15" customFormat="1" ht="16.2" x14ac:dyDescent="0.35">
      <c r="B845" s="289" t="s">
        <v>504</v>
      </c>
      <c r="C845" t="s">
        <v>550</v>
      </c>
      <c r="D845" t="s">
        <v>765</v>
      </c>
      <c r="E845" t="s">
        <v>775</v>
      </c>
      <c r="F845" s="472"/>
      <c r="G845" s="11" t="s">
        <v>1224</v>
      </c>
      <c r="H845" s="11"/>
      <c r="I845" t="s">
        <v>109</v>
      </c>
      <c r="J845" s="461">
        <v>350000</v>
      </c>
      <c r="K845" s="288" t="s">
        <v>838</v>
      </c>
      <c r="L845" s="289"/>
      <c r="O845" t="s">
        <v>626</v>
      </c>
    </row>
    <row r="846" spans="2:15" customFormat="1" ht="16.2" x14ac:dyDescent="0.35">
      <c r="B846" s="289" t="s">
        <v>504</v>
      </c>
      <c r="C846" t="s">
        <v>550</v>
      </c>
      <c r="D846" t="s">
        <v>765</v>
      </c>
      <c r="E846" t="s">
        <v>785</v>
      </c>
      <c r="F846" s="472"/>
      <c r="G846" s="11" t="s">
        <v>1224</v>
      </c>
      <c r="H846" s="11"/>
      <c r="I846" t="s">
        <v>109</v>
      </c>
      <c r="J846" s="461">
        <v>500000</v>
      </c>
      <c r="K846" s="288" t="s">
        <v>838</v>
      </c>
      <c r="L846" s="289"/>
      <c r="O846" t="s">
        <v>626</v>
      </c>
    </row>
    <row r="847" spans="2:15" customFormat="1" ht="16.2" x14ac:dyDescent="0.35">
      <c r="B847" s="289" t="s">
        <v>504</v>
      </c>
      <c r="C847" t="s">
        <v>522</v>
      </c>
      <c r="D847" t="s">
        <v>1220</v>
      </c>
      <c r="E847" t="s">
        <v>794</v>
      </c>
      <c r="F847" s="472"/>
      <c r="G847" s="11" t="s">
        <v>1224</v>
      </c>
      <c r="H847" s="11"/>
      <c r="I847" t="s">
        <v>109</v>
      </c>
      <c r="J847" s="461">
        <v>250616.71</v>
      </c>
      <c r="K847" s="288" t="s">
        <v>838</v>
      </c>
      <c r="L847" s="289"/>
      <c r="O847" t="s">
        <v>626</v>
      </c>
    </row>
    <row r="848" spans="2:15" customFormat="1" ht="16.2" x14ac:dyDescent="0.35">
      <c r="B848" s="289" t="s">
        <v>504</v>
      </c>
      <c r="C848" t="s">
        <v>522</v>
      </c>
      <c r="D848" t="s">
        <v>481</v>
      </c>
      <c r="E848" t="s">
        <v>770</v>
      </c>
      <c r="F848" s="472"/>
      <c r="G848" s="11" t="s">
        <v>1224</v>
      </c>
      <c r="H848" s="11"/>
      <c r="I848" t="s">
        <v>109</v>
      </c>
      <c r="J848" s="461">
        <v>10012.32</v>
      </c>
      <c r="K848" s="288" t="s">
        <v>838</v>
      </c>
      <c r="L848" s="289"/>
      <c r="O848" t="s">
        <v>626</v>
      </c>
    </row>
    <row r="849" spans="2:15" customFormat="1" ht="16.2" x14ac:dyDescent="0.35">
      <c r="B849" s="289" t="s">
        <v>504</v>
      </c>
      <c r="C849" t="s">
        <v>522</v>
      </c>
      <c r="D849" t="s">
        <v>485</v>
      </c>
      <c r="E849" t="s">
        <v>800</v>
      </c>
      <c r="F849" s="472"/>
      <c r="G849" s="11" t="s">
        <v>1224</v>
      </c>
      <c r="H849" s="11"/>
      <c r="I849" t="s">
        <v>109</v>
      </c>
      <c r="J849" s="461">
        <v>330036.5</v>
      </c>
      <c r="K849" s="288" t="s">
        <v>838</v>
      </c>
      <c r="L849" s="289"/>
      <c r="O849" t="s">
        <v>626</v>
      </c>
    </row>
    <row r="850" spans="2:15" customFormat="1" ht="16.2" x14ac:dyDescent="0.35">
      <c r="B850" s="289" t="s">
        <v>504</v>
      </c>
      <c r="C850" t="s">
        <v>522</v>
      </c>
      <c r="D850" t="s">
        <v>471</v>
      </c>
      <c r="E850" t="s">
        <v>771</v>
      </c>
      <c r="F850" s="472"/>
      <c r="G850" s="11" t="s">
        <v>1224</v>
      </c>
      <c r="H850" s="11"/>
      <c r="I850" t="s">
        <v>109</v>
      </c>
      <c r="J850" s="461">
        <v>10012.32</v>
      </c>
      <c r="K850" s="288" t="s">
        <v>838</v>
      </c>
      <c r="L850" s="289"/>
      <c r="O850" t="s">
        <v>626</v>
      </c>
    </row>
    <row r="851" spans="2:15" customFormat="1" ht="16.2" x14ac:dyDescent="0.35">
      <c r="B851" s="289" t="s">
        <v>504</v>
      </c>
      <c r="C851" t="s">
        <v>522</v>
      </c>
      <c r="D851" t="s">
        <v>471</v>
      </c>
      <c r="E851" t="s">
        <v>787</v>
      </c>
      <c r="F851" s="472"/>
      <c r="G851" s="11" t="s">
        <v>1224</v>
      </c>
      <c r="H851" s="11"/>
      <c r="I851" t="s">
        <v>109</v>
      </c>
      <c r="J851" s="461">
        <v>35135.957730446375</v>
      </c>
      <c r="K851" s="288" t="s">
        <v>838</v>
      </c>
      <c r="L851" s="289"/>
      <c r="O851" t="s">
        <v>626</v>
      </c>
    </row>
    <row r="852" spans="2:15" customFormat="1" ht="16.2" x14ac:dyDescent="0.35">
      <c r="B852" s="289" t="s">
        <v>504</v>
      </c>
      <c r="C852" t="s">
        <v>522</v>
      </c>
      <c r="D852" t="s">
        <v>471</v>
      </c>
      <c r="E852" t="s">
        <v>789</v>
      </c>
      <c r="F852" s="472"/>
      <c r="G852" s="11" t="s">
        <v>1224</v>
      </c>
      <c r="H852" s="11"/>
      <c r="I852" t="s">
        <v>109</v>
      </c>
      <c r="J852" s="461">
        <v>103500</v>
      </c>
      <c r="K852" s="288" t="s">
        <v>838</v>
      </c>
      <c r="L852" s="289"/>
      <c r="O852" t="s">
        <v>626</v>
      </c>
    </row>
    <row r="853" spans="2:15" customFormat="1" ht="16.2" x14ac:dyDescent="0.35">
      <c r="B853" s="289" t="s">
        <v>504</v>
      </c>
      <c r="C853" t="s">
        <v>522</v>
      </c>
      <c r="D853" t="s">
        <v>471</v>
      </c>
      <c r="E853" t="s">
        <v>792</v>
      </c>
      <c r="F853" s="472"/>
      <c r="G853" s="11" t="s">
        <v>1224</v>
      </c>
      <c r="H853" s="11"/>
      <c r="I853" t="s">
        <v>109</v>
      </c>
      <c r="J853" s="461">
        <v>3446522.511028423</v>
      </c>
      <c r="K853" s="288" t="s">
        <v>838</v>
      </c>
      <c r="L853" s="289"/>
      <c r="O853" t="s">
        <v>626</v>
      </c>
    </row>
    <row r="854" spans="2:15" customFormat="1" ht="16.2" x14ac:dyDescent="0.35">
      <c r="B854" s="289" t="s">
        <v>504</v>
      </c>
      <c r="C854" t="s">
        <v>522</v>
      </c>
      <c r="D854" t="s">
        <v>479</v>
      </c>
      <c r="E854" t="s">
        <v>760</v>
      </c>
      <c r="F854" s="472"/>
      <c r="G854" s="11" t="s">
        <v>1224</v>
      </c>
      <c r="H854" s="11"/>
      <c r="I854" t="s">
        <v>109</v>
      </c>
      <c r="J854" s="461">
        <v>73040</v>
      </c>
      <c r="K854" s="288" t="s">
        <v>838</v>
      </c>
      <c r="L854" s="289"/>
      <c r="O854" t="s">
        <v>626</v>
      </c>
    </row>
    <row r="855" spans="2:15" customFormat="1" ht="16.2" x14ac:dyDescent="0.35">
      <c r="B855" s="289" t="s">
        <v>504</v>
      </c>
      <c r="C855" t="s">
        <v>522</v>
      </c>
      <c r="D855" t="s">
        <v>479</v>
      </c>
      <c r="E855" t="s">
        <v>781</v>
      </c>
      <c r="F855" s="472"/>
      <c r="G855" s="11" t="s">
        <v>1224</v>
      </c>
      <c r="H855" s="11"/>
      <c r="I855" t="s">
        <v>109</v>
      </c>
      <c r="J855" s="461">
        <v>2565</v>
      </c>
      <c r="K855" s="288" t="s">
        <v>838</v>
      </c>
      <c r="L855" s="289"/>
      <c r="O855" t="s">
        <v>626</v>
      </c>
    </row>
    <row r="856" spans="2:15" customFormat="1" ht="16.2" x14ac:dyDescent="0.35">
      <c r="B856" s="289" t="s">
        <v>504</v>
      </c>
      <c r="C856" t="s">
        <v>522</v>
      </c>
      <c r="D856" t="s">
        <v>479</v>
      </c>
      <c r="E856" t="s">
        <v>791</v>
      </c>
      <c r="F856" s="472"/>
      <c r="G856" s="11" t="s">
        <v>1224</v>
      </c>
      <c r="H856" s="11"/>
      <c r="I856" t="s">
        <v>109</v>
      </c>
      <c r="J856" s="461">
        <v>1695175.72999999</v>
      </c>
      <c r="K856" s="288" t="s">
        <v>838</v>
      </c>
      <c r="L856" s="289"/>
      <c r="O856" t="s">
        <v>626</v>
      </c>
    </row>
    <row r="857" spans="2:15" customFormat="1" ht="16.2" x14ac:dyDescent="0.35">
      <c r="B857" s="289" t="s">
        <v>504</v>
      </c>
      <c r="C857" t="s">
        <v>522</v>
      </c>
      <c r="D857" t="s">
        <v>479</v>
      </c>
      <c r="E857" t="s">
        <v>796</v>
      </c>
      <c r="F857" s="472"/>
      <c r="G857" s="11" t="s">
        <v>1224</v>
      </c>
      <c r="H857" s="11"/>
      <c r="I857" t="s">
        <v>109</v>
      </c>
      <c r="J857" s="461">
        <v>18712.5</v>
      </c>
      <c r="K857" s="288" t="s">
        <v>838</v>
      </c>
      <c r="L857" s="289"/>
      <c r="O857" t="s">
        <v>626</v>
      </c>
    </row>
    <row r="858" spans="2:15" customFormat="1" ht="16.2" x14ac:dyDescent="0.35">
      <c r="B858" s="289" t="s">
        <v>504</v>
      </c>
      <c r="C858" t="s">
        <v>522</v>
      </c>
      <c r="D858" t="s">
        <v>479</v>
      </c>
      <c r="E858" t="s">
        <v>802</v>
      </c>
      <c r="F858" s="472"/>
      <c r="G858" s="11" t="s">
        <v>1224</v>
      </c>
      <c r="H858" s="11"/>
      <c r="I858" t="s">
        <v>109</v>
      </c>
      <c r="J858" s="461">
        <v>1188301.29999999</v>
      </c>
      <c r="K858" s="288" t="s">
        <v>838</v>
      </c>
      <c r="L858" s="289"/>
      <c r="O858" t="s">
        <v>626</v>
      </c>
    </row>
    <row r="859" spans="2:15" customFormat="1" ht="16.2" x14ac:dyDescent="0.35">
      <c r="B859" s="289" t="s">
        <v>504</v>
      </c>
      <c r="C859" t="s">
        <v>522</v>
      </c>
      <c r="D859" t="s">
        <v>482</v>
      </c>
      <c r="E859" t="s">
        <v>766</v>
      </c>
      <c r="F859" s="472"/>
      <c r="G859" s="11" t="s">
        <v>1224</v>
      </c>
      <c r="H859" s="11"/>
      <c r="I859" t="s">
        <v>109</v>
      </c>
      <c r="J859" s="461">
        <v>2434109.3609043155</v>
      </c>
      <c r="K859" s="288" t="s">
        <v>838</v>
      </c>
      <c r="L859" s="289"/>
      <c r="O859" t="s">
        <v>626</v>
      </c>
    </row>
    <row r="860" spans="2:15" customFormat="1" ht="16.2" x14ac:dyDescent="0.35">
      <c r="B860" s="289" t="s">
        <v>504</v>
      </c>
      <c r="C860" t="s">
        <v>522</v>
      </c>
      <c r="D860" t="s">
        <v>482</v>
      </c>
      <c r="E860" t="s">
        <v>768</v>
      </c>
      <c r="F860" s="472"/>
      <c r="G860" s="11" t="s">
        <v>1224</v>
      </c>
      <c r="H860" s="11"/>
      <c r="I860" t="s">
        <v>109</v>
      </c>
      <c r="J860" s="461">
        <v>5013056.7035348406</v>
      </c>
      <c r="K860" s="288" t="s">
        <v>838</v>
      </c>
      <c r="L860" s="289"/>
      <c r="O860" t="s">
        <v>626</v>
      </c>
    </row>
    <row r="861" spans="2:15" customFormat="1" ht="16.2" x14ac:dyDescent="0.35">
      <c r="B861" s="289" t="s">
        <v>504</v>
      </c>
      <c r="C861" t="s">
        <v>522</v>
      </c>
      <c r="D861" t="s">
        <v>473</v>
      </c>
      <c r="E861" t="s">
        <v>723</v>
      </c>
      <c r="F861" s="472"/>
      <c r="G861" s="11" t="s">
        <v>1224</v>
      </c>
      <c r="H861" s="11"/>
      <c r="I861" t="s">
        <v>109</v>
      </c>
      <c r="J861" s="461">
        <v>632897.88514661032</v>
      </c>
      <c r="K861" s="288" t="s">
        <v>838</v>
      </c>
      <c r="L861" s="289"/>
      <c r="O861" t="s">
        <v>626</v>
      </c>
    </row>
    <row r="862" spans="2:15" customFormat="1" ht="16.2" x14ac:dyDescent="0.35">
      <c r="B862" s="289" t="s">
        <v>504</v>
      </c>
      <c r="C862" t="s">
        <v>522</v>
      </c>
      <c r="D862" t="s">
        <v>473</v>
      </c>
      <c r="E862" t="s">
        <v>726</v>
      </c>
      <c r="F862" s="472"/>
      <c r="G862" s="11" t="s">
        <v>1224</v>
      </c>
      <c r="H862" s="11"/>
      <c r="I862" t="s">
        <v>109</v>
      </c>
      <c r="J862" s="461">
        <v>156406.21503661454</v>
      </c>
      <c r="K862" s="288" t="s">
        <v>838</v>
      </c>
      <c r="L862" s="289"/>
      <c r="O862" t="s">
        <v>626</v>
      </c>
    </row>
    <row r="863" spans="2:15" customFormat="1" ht="16.2" x14ac:dyDescent="0.35">
      <c r="B863" s="289" t="s">
        <v>504</v>
      </c>
      <c r="C863" t="s">
        <v>522</v>
      </c>
      <c r="D863" t="s">
        <v>473</v>
      </c>
      <c r="E863" t="s">
        <v>742</v>
      </c>
      <c r="F863" s="472"/>
      <c r="G863" s="11" t="s">
        <v>1224</v>
      </c>
      <c r="H863" s="11"/>
      <c r="I863" t="s">
        <v>109</v>
      </c>
      <c r="J863" s="461">
        <v>13489205.356204992</v>
      </c>
      <c r="K863" s="288" t="s">
        <v>838</v>
      </c>
      <c r="L863" s="289"/>
      <c r="O863" t="s">
        <v>626</v>
      </c>
    </row>
    <row r="864" spans="2:15" customFormat="1" ht="16.2" x14ac:dyDescent="0.35">
      <c r="B864" s="289" t="s">
        <v>504</v>
      </c>
      <c r="C864" t="s">
        <v>522</v>
      </c>
      <c r="D864" t="s">
        <v>473</v>
      </c>
      <c r="E864" t="s">
        <v>743</v>
      </c>
      <c r="F864" s="472"/>
      <c r="G864" s="11" t="s">
        <v>1224</v>
      </c>
      <c r="H864" s="11"/>
      <c r="I864" t="s">
        <v>109</v>
      </c>
      <c r="J864" s="461">
        <v>677135.93155546358</v>
      </c>
      <c r="K864" s="288" t="s">
        <v>838</v>
      </c>
      <c r="L864" s="289"/>
      <c r="O864" t="s">
        <v>626</v>
      </c>
    </row>
    <row r="865" spans="2:15" customFormat="1" ht="16.2" x14ac:dyDescent="0.35">
      <c r="B865" s="289" t="s">
        <v>504</v>
      </c>
      <c r="C865" t="s">
        <v>522</v>
      </c>
      <c r="D865" t="s">
        <v>483</v>
      </c>
      <c r="E865" t="s">
        <v>790</v>
      </c>
      <c r="F865" s="472"/>
      <c r="G865" s="11" t="s">
        <v>1224</v>
      </c>
      <c r="H865" s="11"/>
      <c r="I865" t="s">
        <v>109</v>
      </c>
      <c r="J865" s="461">
        <v>1434468.01</v>
      </c>
      <c r="K865" s="288" t="s">
        <v>838</v>
      </c>
      <c r="L865" s="289"/>
      <c r="O865" t="s">
        <v>626</v>
      </c>
    </row>
    <row r="866" spans="2:15" customFormat="1" ht="16.2" x14ac:dyDescent="0.35">
      <c r="B866" s="289" t="s">
        <v>504</v>
      </c>
      <c r="C866" t="s">
        <v>665</v>
      </c>
      <c r="D866" t="s">
        <v>1220</v>
      </c>
      <c r="E866" t="s">
        <v>794</v>
      </c>
      <c r="F866" s="472"/>
      <c r="G866" s="11" t="s">
        <v>1224</v>
      </c>
      <c r="H866" s="11"/>
      <c r="I866" t="s">
        <v>109</v>
      </c>
      <c r="J866" s="461">
        <v>21878.38436</v>
      </c>
      <c r="K866" s="288" t="s">
        <v>838</v>
      </c>
      <c r="L866" s="289"/>
      <c r="O866" t="s">
        <v>626</v>
      </c>
    </row>
    <row r="867" spans="2:15" customFormat="1" ht="16.2" x14ac:dyDescent="0.35">
      <c r="B867" s="289" t="s">
        <v>504</v>
      </c>
      <c r="C867" t="s">
        <v>665</v>
      </c>
      <c r="D867" t="s">
        <v>481</v>
      </c>
      <c r="E867" t="s">
        <v>770</v>
      </c>
      <c r="F867" s="472"/>
      <c r="G867" s="11" t="s">
        <v>1224</v>
      </c>
      <c r="H867" s="11"/>
      <c r="I867" t="s">
        <v>109</v>
      </c>
      <c r="J867" s="461">
        <v>12441</v>
      </c>
      <c r="K867" s="288" t="s">
        <v>838</v>
      </c>
      <c r="L867" s="289"/>
      <c r="O867" t="s">
        <v>626</v>
      </c>
    </row>
    <row r="868" spans="2:15" customFormat="1" ht="16.2" x14ac:dyDescent="0.35">
      <c r="B868" s="289" t="s">
        <v>504</v>
      </c>
      <c r="C868" t="s">
        <v>665</v>
      </c>
      <c r="D868" t="s">
        <v>471</v>
      </c>
      <c r="E868" t="s">
        <v>771</v>
      </c>
      <c r="F868" s="472"/>
      <c r="G868" s="11" t="s">
        <v>1224</v>
      </c>
      <c r="H868" s="11"/>
      <c r="I868" t="s">
        <v>109</v>
      </c>
      <c r="J868" s="461">
        <v>1836.91</v>
      </c>
      <c r="K868" s="288" t="s">
        <v>838</v>
      </c>
      <c r="L868" s="289"/>
      <c r="O868" t="s">
        <v>626</v>
      </c>
    </row>
    <row r="869" spans="2:15" customFormat="1" ht="16.2" x14ac:dyDescent="0.35">
      <c r="B869" s="289" t="s">
        <v>504</v>
      </c>
      <c r="C869" t="s">
        <v>665</v>
      </c>
      <c r="D869" t="s">
        <v>479</v>
      </c>
      <c r="E869" t="s">
        <v>791</v>
      </c>
      <c r="F869" s="472"/>
      <c r="G869" s="11" t="s">
        <v>1224</v>
      </c>
      <c r="H869" s="11"/>
      <c r="I869" t="s">
        <v>109</v>
      </c>
      <c r="J869" s="461">
        <v>35326</v>
      </c>
      <c r="K869" s="288" t="s">
        <v>838</v>
      </c>
      <c r="L869" s="289"/>
      <c r="O869" t="s">
        <v>626</v>
      </c>
    </row>
    <row r="870" spans="2:15" customFormat="1" ht="16.2" x14ac:dyDescent="0.35">
      <c r="B870" s="289" t="s">
        <v>504</v>
      </c>
      <c r="C870" t="s">
        <v>665</v>
      </c>
      <c r="D870" t="s">
        <v>482</v>
      </c>
      <c r="E870" t="s">
        <v>766</v>
      </c>
      <c r="F870" s="472"/>
      <c r="G870" s="11" t="s">
        <v>1224</v>
      </c>
      <c r="H870" s="11"/>
      <c r="I870" t="s">
        <v>109</v>
      </c>
      <c r="J870" s="461">
        <v>107734.72202776984</v>
      </c>
      <c r="K870" s="288" t="s">
        <v>838</v>
      </c>
      <c r="L870" s="289"/>
      <c r="O870" t="s">
        <v>626</v>
      </c>
    </row>
    <row r="871" spans="2:15" customFormat="1" ht="16.2" x14ac:dyDescent="0.35">
      <c r="B871" s="289" t="s">
        <v>504</v>
      </c>
      <c r="C871" t="s">
        <v>665</v>
      </c>
      <c r="D871" t="s">
        <v>482</v>
      </c>
      <c r="E871" t="s">
        <v>768</v>
      </c>
      <c r="F871" s="472"/>
      <c r="G871" s="11" t="s">
        <v>1224</v>
      </c>
      <c r="H871" s="11"/>
      <c r="I871" t="s">
        <v>109</v>
      </c>
      <c r="J871" s="461">
        <v>13156.847192885274</v>
      </c>
      <c r="K871" s="288" t="s">
        <v>838</v>
      </c>
      <c r="L871" s="289"/>
      <c r="O871" t="s">
        <v>626</v>
      </c>
    </row>
    <row r="872" spans="2:15" customFormat="1" ht="16.2" x14ac:dyDescent="0.35">
      <c r="B872" s="289" t="s">
        <v>504</v>
      </c>
      <c r="C872" t="s">
        <v>665</v>
      </c>
      <c r="D872" t="s">
        <v>473</v>
      </c>
      <c r="E872" t="s">
        <v>723</v>
      </c>
      <c r="F872" s="472"/>
      <c r="G872" s="11" t="s">
        <v>1224</v>
      </c>
      <c r="H872" s="11"/>
      <c r="I872" t="s">
        <v>109</v>
      </c>
      <c r="J872" s="461">
        <v>984333.34762202727</v>
      </c>
      <c r="K872" s="288" t="s">
        <v>838</v>
      </c>
      <c r="L872" s="289"/>
      <c r="O872" t="s">
        <v>626</v>
      </c>
    </row>
    <row r="873" spans="2:15" customFormat="1" ht="16.2" x14ac:dyDescent="0.35">
      <c r="B873" s="289" t="s">
        <v>504</v>
      </c>
      <c r="C873" t="s">
        <v>665</v>
      </c>
      <c r="D873" t="s">
        <v>473</v>
      </c>
      <c r="E873" t="s">
        <v>726</v>
      </c>
      <c r="F873" s="472"/>
      <c r="G873" s="11" t="s">
        <v>1224</v>
      </c>
      <c r="H873" s="11"/>
      <c r="I873" t="s">
        <v>109</v>
      </c>
      <c r="J873" s="461">
        <v>34431.124306819496</v>
      </c>
      <c r="K873" s="288" t="s">
        <v>838</v>
      </c>
      <c r="L873" s="289"/>
      <c r="O873" t="s">
        <v>626</v>
      </c>
    </row>
    <row r="874" spans="2:15" customFormat="1" ht="16.2" x14ac:dyDescent="0.35">
      <c r="B874" s="289" t="s">
        <v>504</v>
      </c>
      <c r="C874" t="s">
        <v>665</v>
      </c>
      <c r="D874" t="s">
        <v>473</v>
      </c>
      <c r="E874" t="s">
        <v>742</v>
      </c>
      <c r="F874" s="472"/>
      <c r="G874" s="11" t="s">
        <v>1224</v>
      </c>
      <c r="H874" s="11"/>
      <c r="I874" t="s">
        <v>109</v>
      </c>
      <c r="J874" s="461">
        <v>74821.31617553065</v>
      </c>
      <c r="K874" s="288" t="s">
        <v>838</v>
      </c>
      <c r="L874" s="289"/>
      <c r="O874" t="s">
        <v>626</v>
      </c>
    </row>
    <row r="875" spans="2:15" customFormat="1" ht="16.2" x14ac:dyDescent="0.35">
      <c r="B875" s="289" t="s">
        <v>504</v>
      </c>
      <c r="C875" t="s">
        <v>665</v>
      </c>
      <c r="D875" t="s">
        <v>473</v>
      </c>
      <c r="E875" t="s">
        <v>743</v>
      </c>
      <c r="F875" s="472"/>
      <c r="G875" s="11" t="s">
        <v>1224</v>
      </c>
      <c r="H875" s="11"/>
      <c r="I875" t="s">
        <v>109</v>
      </c>
      <c r="J875" s="461">
        <v>37212.127234765248</v>
      </c>
      <c r="K875" s="288" t="s">
        <v>838</v>
      </c>
      <c r="L875" s="289"/>
      <c r="O875" t="s">
        <v>626</v>
      </c>
    </row>
    <row r="876" spans="2:15" customFormat="1" ht="16.2" x14ac:dyDescent="0.35">
      <c r="B876" s="289" t="s">
        <v>504</v>
      </c>
      <c r="C876" t="s">
        <v>682</v>
      </c>
      <c r="D876" t="s">
        <v>1220</v>
      </c>
      <c r="E876" t="s">
        <v>794</v>
      </c>
      <c r="F876" s="472"/>
      <c r="G876" s="11" t="s">
        <v>1224</v>
      </c>
      <c r="H876" s="11"/>
      <c r="I876" t="s">
        <v>109</v>
      </c>
      <c r="J876" s="461">
        <v>21986</v>
      </c>
      <c r="K876" s="288" t="s">
        <v>838</v>
      </c>
      <c r="L876" s="289"/>
      <c r="O876" t="s">
        <v>626</v>
      </c>
    </row>
    <row r="877" spans="2:15" customFormat="1" ht="16.2" x14ac:dyDescent="0.35">
      <c r="B877" s="289" t="s">
        <v>504</v>
      </c>
      <c r="C877" t="s">
        <v>682</v>
      </c>
      <c r="D877" t="s">
        <v>481</v>
      </c>
      <c r="E877" t="s">
        <v>770</v>
      </c>
      <c r="F877" s="472"/>
      <c r="G877" s="11" t="s">
        <v>1224</v>
      </c>
      <c r="H877" s="11"/>
      <c r="I877" t="s">
        <v>109</v>
      </c>
      <c r="J877" s="461">
        <v>678</v>
      </c>
      <c r="K877" s="288" t="s">
        <v>838</v>
      </c>
      <c r="L877" s="289"/>
      <c r="O877" t="s">
        <v>626</v>
      </c>
    </row>
    <row r="878" spans="2:15" customFormat="1" ht="16.2" x14ac:dyDescent="0.35">
      <c r="B878" s="289" t="s">
        <v>504</v>
      </c>
      <c r="C878" t="s">
        <v>682</v>
      </c>
      <c r="D878" t="s">
        <v>481</v>
      </c>
      <c r="E878" t="s">
        <v>774</v>
      </c>
      <c r="F878" s="472"/>
      <c r="G878" s="11" t="s">
        <v>1224</v>
      </c>
      <c r="H878" s="11"/>
      <c r="I878" t="s">
        <v>109</v>
      </c>
      <c r="J878" s="461">
        <v>7050</v>
      </c>
      <c r="K878" s="288" t="s">
        <v>838</v>
      </c>
      <c r="L878" s="289"/>
      <c r="O878" t="s">
        <v>626</v>
      </c>
    </row>
    <row r="879" spans="2:15" customFormat="1" ht="16.2" x14ac:dyDescent="0.35">
      <c r="B879" s="289" t="s">
        <v>504</v>
      </c>
      <c r="C879" t="s">
        <v>682</v>
      </c>
      <c r="D879" t="s">
        <v>485</v>
      </c>
      <c r="E879" t="s">
        <v>800</v>
      </c>
      <c r="F879" s="472"/>
      <c r="G879" s="11" t="s">
        <v>1224</v>
      </c>
      <c r="H879" s="11"/>
      <c r="I879" t="s">
        <v>109</v>
      </c>
      <c r="J879" s="461">
        <v>26275</v>
      </c>
      <c r="K879" s="288" t="s">
        <v>838</v>
      </c>
      <c r="L879" s="289"/>
      <c r="O879" t="s">
        <v>626</v>
      </c>
    </row>
    <row r="880" spans="2:15" customFormat="1" ht="16.2" x14ac:dyDescent="0.35">
      <c r="B880" s="289" t="s">
        <v>504</v>
      </c>
      <c r="C880" t="s">
        <v>682</v>
      </c>
      <c r="D880" t="s">
        <v>471</v>
      </c>
      <c r="E880" t="s">
        <v>771</v>
      </c>
      <c r="F880" s="472"/>
      <c r="G880" s="11" t="s">
        <v>1224</v>
      </c>
      <c r="H880" s="11"/>
      <c r="I880" t="s">
        <v>109</v>
      </c>
      <c r="J880" s="461">
        <v>763.54</v>
      </c>
      <c r="K880" s="288" t="s">
        <v>838</v>
      </c>
      <c r="L880" s="289"/>
      <c r="O880" t="s">
        <v>626</v>
      </c>
    </row>
    <row r="881" spans="2:15" customFormat="1" ht="16.2" x14ac:dyDescent="0.35">
      <c r="B881" s="289" t="s">
        <v>504</v>
      </c>
      <c r="C881" t="s">
        <v>682</v>
      </c>
      <c r="D881" t="s">
        <v>471</v>
      </c>
      <c r="E881" t="s">
        <v>792</v>
      </c>
      <c r="F881" s="472"/>
      <c r="G881" s="11" t="s">
        <v>1224</v>
      </c>
      <c r="H881" s="11"/>
      <c r="I881" t="s">
        <v>109</v>
      </c>
      <c r="J881" s="461">
        <v>178899.58</v>
      </c>
      <c r="K881" s="288" t="s">
        <v>838</v>
      </c>
      <c r="L881" s="289"/>
      <c r="O881" t="s">
        <v>626</v>
      </c>
    </row>
    <row r="882" spans="2:15" customFormat="1" ht="16.2" x14ac:dyDescent="0.35">
      <c r="B882" s="289" t="s">
        <v>504</v>
      </c>
      <c r="C882" t="s">
        <v>682</v>
      </c>
      <c r="D882" t="s">
        <v>479</v>
      </c>
      <c r="E882" t="s">
        <v>760</v>
      </c>
      <c r="F882" s="472"/>
      <c r="G882" s="11" t="s">
        <v>1224</v>
      </c>
      <c r="H882" s="11"/>
      <c r="I882" t="s">
        <v>109</v>
      </c>
      <c r="J882" s="461">
        <v>5040</v>
      </c>
      <c r="K882" s="288" t="s">
        <v>838</v>
      </c>
      <c r="L882" s="289"/>
      <c r="O882" t="s">
        <v>626</v>
      </c>
    </row>
    <row r="883" spans="2:15" customFormat="1" ht="16.2" x14ac:dyDescent="0.35">
      <c r="B883" s="289" t="s">
        <v>504</v>
      </c>
      <c r="C883" t="s">
        <v>682</v>
      </c>
      <c r="D883" t="s">
        <v>479</v>
      </c>
      <c r="E883" t="s">
        <v>791</v>
      </c>
      <c r="F883" s="472"/>
      <c r="G883" s="11" t="s">
        <v>1224</v>
      </c>
      <c r="H883" s="11"/>
      <c r="I883" t="s">
        <v>109</v>
      </c>
      <c r="J883" s="461">
        <v>129597.91499999999</v>
      </c>
      <c r="K883" s="288" t="s">
        <v>838</v>
      </c>
      <c r="L883" s="289"/>
      <c r="O883" t="s">
        <v>626</v>
      </c>
    </row>
    <row r="884" spans="2:15" customFormat="1" ht="16.2" x14ac:dyDescent="0.35">
      <c r="B884" s="289" t="s">
        <v>504</v>
      </c>
      <c r="C884" t="s">
        <v>682</v>
      </c>
      <c r="D884" t="s">
        <v>479</v>
      </c>
      <c r="E884" t="s">
        <v>796</v>
      </c>
      <c r="F884" s="472"/>
      <c r="G884" s="11" t="s">
        <v>1224</v>
      </c>
      <c r="H884" s="11"/>
      <c r="I884" t="s">
        <v>109</v>
      </c>
      <c r="J884" s="461">
        <v>1087.5</v>
      </c>
      <c r="K884" s="288" t="s">
        <v>838</v>
      </c>
      <c r="L884" s="289"/>
      <c r="O884" t="s">
        <v>626</v>
      </c>
    </row>
    <row r="885" spans="2:15" customFormat="1" ht="16.2" x14ac:dyDescent="0.35">
      <c r="B885" s="289" t="s">
        <v>504</v>
      </c>
      <c r="C885" t="s">
        <v>682</v>
      </c>
      <c r="D885" t="s">
        <v>479</v>
      </c>
      <c r="E885" t="s">
        <v>802</v>
      </c>
      <c r="F885" s="472"/>
      <c r="G885" s="11" t="s">
        <v>1224</v>
      </c>
      <c r="H885" s="11"/>
      <c r="I885" t="s">
        <v>109</v>
      </c>
      <c r="J885" s="461">
        <v>96595.77</v>
      </c>
      <c r="K885" s="288" t="s">
        <v>838</v>
      </c>
      <c r="L885" s="289"/>
      <c r="O885" t="s">
        <v>626</v>
      </c>
    </row>
    <row r="886" spans="2:15" customFormat="1" ht="16.2" x14ac:dyDescent="0.35">
      <c r="B886" s="289" t="s">
        <v>504</v>
      </c>
      <c r="C886" t="s">
        <v>682</v>
      </c>
      <c r="D886" t="s">
        <v>482</v>
      </c>
      <c r="E886" t="s">
        <v>766</v>
      </c>
      <c r="F886" s="472"/>
      <c r="G886" s="11" t="s">
        <v>1224</v>
      </c>
      <c r="H886" s="11"/>
      <c r="I886" t="s">
        <v>109</v>
      </c>
      <c r="J886" s="461">
        <v>263403.92198637687</v>
      </c>
      <c r="K886" s="288" t="s">
        <v>838</v>
      </c>
      <c r="L886" s="289"/>
      <c r="O886" t="s">
        <v>626</v>
      </c>
    </row>
    <row r="887" spans="2:15" customFormat="1" ht="16.2" x14ac:dyDescent="0.35">
      <c r="B887" s="289" t="s">
        <v>504</v>
      </c>
      <c r="C887" t="s">
        <v>682</v>
      </c>
      <c r="D887" t="s">
        <v>482</v>
      </c>
      <c r="E887" t="s">
        <v>768</v>
      </c>
      <c r="F887" s="472"/>
      <c r="G887" s="11" t="s">
        <v>1224</v>
      </c>
      <c r="H887" s="11"/>
      <c r="I887" t="s">
        <v>109</v>
      </c>
      <c r="J887" s="461">
        <v>619654.10064585251</v>
      </c>
      <c r="K887" s="288" t="s">
        <v>838</v>
      </c>
      <c r="L887" s="289"/>
      <c r="O887" t="s">
        <v>626</v>
      </c>
    </row>
    <row r="888" spans="2:15" customFormat="1" ht="16.2" x14ac:dyDescent="0.35">
      <c r="B888" s="289" t="s">
        <v>504</v>
      </c>
      <c r="C888" t="s">
        <v>682</v>
      </c>
      <c r="D888" t="s">
        <v>473</v>
      </c>
      <c r="E888" t="s">
        <v>726</v>
      </c>
      <c r="F888" s="472"/>
      <c r="G888" s="11" t="s">
        <v>1224</v>
      </c>
      <c r="H888" s="11"/>
      <c r="I888" t="s">
        <v>109</v>
      </c>
      <c r="J888" s="461">
        <v>256128.31950523195</v>
      </c>
      <c r="K888" s="288" t="s">
        <v>838</v>
      </c>
      <c r="L888" s="289"/>
      <c r="O888" t="s">
        <v>626</v>
      </c>
    </row>
    <row r="889" spans="2:15" customFormat="1" ht="16.2" x14ac:dyDescent="0.35">
      <c r="B889" s="289" t="s">
        <v>504</v>
      </c>
      <c r="C889" t="s">
        <v>682</v>
      </c>
      <c r="D889" t="s">
        <v>473</v>
      </c>
      <c r="E889" t="s">
        <v>742</v>
      </c>
      <c r="F889" s="472"/>
      <c r="G889" s="11" t="s">
        <v>1224</v>
      </c>
      <c r="H889" s="11"/>
      <c r="I889" t="s">
        <v>109</v>
      </c>
      <c r="J889" s="461">
        <v>118473.20046993226</v>
      </c>
      <c r="K889" s="288" t="s">
        <v>838</v>
      </c>
      <c r="L889" s="289"/>
      <c r="O889" t="s">
        <v>626</v>
      </c>
    </row>
    <row r="890" spans="2:15" customFormat="1" ht="16.2" x14ac:dyDescent="0.35">
      <c r="B890" s="289" t="s">
        <v>504</v>
      </c>
      <c r="C890" t="s">
        <v>682</v>
      </c>
      <c r="D890" t="s">
        <v>473</v>
      </c>
      <c r="E890" t="s">
        <v>743</v>
      </c>
      <c r="F890" s="472"/>
      <c r="G890" s="11" t="s">
        <v>1224</v>
      </c>
      <c r="H890" s="11"/>
      <c r="I890" t="s">
        <v>109</v>
      </c>
      <c r="J890" s="461">
        <v>11570.915941781968</v>
      </c>
      <c r="K890" s="288" t="s">
        <v>838</v>
      </c>
      <c r="L890" s="289"/>
      <c r="O890" t="s">
        <v>626</v>
      </c>
    </row>
    <row r="891" spans="2:15" customFormat="1" ht="16.2" x14ac:dyDescent="0.35">
      <c r="B891" s="289" t="s">
        <v>504</v>
      </c>
      <c r="C891" t="s">
        <v>682</v>
      </c>
      <c r="D891" t="s">
        <v>483</v>
      </c>
      <c r="E891" t="s">
        <v>790</v>
      </c>
      <c r="F891" s="472"/>
      <c r="G891" s="11" t="s">
        <v>1224</v>
      </c>
      <c r="H891" s="11"/>
      <c r="I891" t="s">
        <v>109</v>
      </c>
      <c r="J891" s="461">
        <v>77758.748999999982</v>
      </c>
      <c r="K891" s="288" t="s">
        <v>838</v>
      </c>
      <c r="L891" s="289"/>
      <c r="O891" t="s">
        <v>626</v>
      </c>
    </row>
    <row r="892" spans="2:15" customFormat="1" ht="16.2" x14ac:dyDescent="0.35">
      <c r="B892" s="289" t="s">
        <v>504</v>
      </c>
      <c r="C892" t="s">
        <v>599</v>
      </c>
      <c r="D892" t="s">
        <v>471</v>
      </c>
      <c r="E892" t="s">
        <v>771</v>
      </c>
      <c r="F892" s="472"/>
      <c r="G892" s="11" t="s">
        <v>1224</v>
      </c>
      <c r="H892" s="11"/>
      <c r="I892" t="s">
        <v>109</v>
      </c>
      <c r="J892" s="461">
        <v>21791.52</v>
      </c>
      <c r="K892" s="288" t="s">
        <v>838</v>
      </c>
      <c r="L892" s="289"/>
      <c r="O892" t="s">
        <v>626</v>
      </c>
    </row>
    <row r="893" spans="2:15" customFormat="1" ht="16.2" x14ac:dyDescent="0.35">
      <c r="B893" s="289" t="s">
        <v>504</v>
      </c>
      <c r="C893" t="s">
        <v>599</v>
      </c>
      <c r="D893" t="s">
        <v>471</v>
      </c>
      <c r="E893" t="s">
        <v>787</v>
      </c>
      <c r="F893" s="472"/>
      <c r="G893" s="11" t="s">
        <v>1224</v>
      </c>
      <c r="H893" s="11"/>
      <c r="I893" t="s">
        <v>109</v>
      </c>
      <c r="J893" s="461">
        <v>7056.2883874384434</v>
      </c>
      <c r="K893" s="288" t="s">
        <v>838</v>
      </c>
      <c r="L893" s="289"/>
      <c r="O893" t="s">
        <v>844</v>
      </c>
    </row>
    <row r="894" spans="2:15" customFormat="1" ht="16.2" x14ac:dyDescent="0.35">
      <c r="B894" s="289" t="s">
        <v>504</v>
      </c>
      <c r="C894" t="s">
        <v>599</v>
      </c>
      <c r="D894" t="s">
        <v>482</v>
      </c>
      <c r="E894" t="s">
        <v>768</v>
      </c>
      <c r="F894" s="472"/>
      <c r="G894" s="11" t="s">
        <v>1224</v>
      </c>
      <c r="H894" s="11"/>
      <c r="I894" t="s">
        <v>109</v>
      </c>
      <c r="J894" s="461">
        <v>13351182.434760377</v>
      </c>
      <c r="K894" s="288" t="s">
        <v>838</v>
      </c>
      <c r="L894" s="289"/>
      <c r="O894" t="s">
        <v>844</v>
      </c>
    </row>
    <row r="895" spans="2:15" customFormat="1" ht="16.2" x14ac:dyDescent="0.35">
      <c r="B895" s="289" t="s">
        <v>504</v>
      </c>
      <c r="C895" t="s">
        <v>613</v>
      </c>
      <c r="D895" t="s">
        <v>1220</v>
      </c>
      <c r="E895" t="s">
        <v>794</v>
      </c>
      <c r="F895" s="472"/>
      <c r="G895" s="11" t="s">
        <v>1224</v>
      </c>
      <c r="H895" s="11"/>
      <c r="I895" t="s">
        <v>109</v>
      </c>
      <c r="J895" s="461">
        <v>23753.284380000001</v>
      </c>
      <c r="K895" s="288" t="s">
        <v>838</v>
      </c>
      <c r="L895" s="289"/>
      <c r="O895" t="s">
        <v>844</v>
      </c>
    </row>
    <row r="896" spans="2:15" customFormat="1" ht="16.2" x14ac:dyDescent="0.35">
      <c r="B896" s="289" t="s">
        <v>504</v>
      </c>
      <c r="C896" t="s">
        <v>613</v>
      </c>
      <c r="D896" t="s">
        <v>471</v>
      </c>
      <c r="E896" t="s">
        <v>771</v>
      </c>
      <c r="F896" s="472"/>
      <c r="G896" s="11" t="s">
        <v>1224</v>
      </c>
      <c r="H896" s="11"/>
      <c r="I896" t="s">
        <v>109</v>
      </c>
      <c r="J896" s="461">
        <v>26856.12</v>
      </c>
      <c r="K896" s="288" t="s">
        <v>838</v>
      </c>
      <c r="L896" s="289"/>
      <c r="O896" t="s">
        <v>844</v>
      </c>
    </row>
    <row r="897" spans="2:15" customFormat="1" ht="16.2" x14ac:dyDescent="0.35">
      <c r="B897" s="289" t="s">
        <v>504</v>
      </c>
      <c r="C897" t="s">
        <v>613</v>
      </c>
      <c r="D897" t="s">
        <v>471</v>
      </c>
      <c r="E897" t="s">
        <v>792</v>
      </c>
      <c r="F897" s="472"/>
      <c r="G897" s="11" t="s">
        <v>1224</v>
      </c>
      <c r="H897" s="11"/>
      <c r="I897" t="s">
        <v>109</v>
      </c>
      <c r="J897" s="461">
        <v>275998.25</v>
      </c>
      <c r="K897" s="288" t="s">
        <v>838</v>
      </c>
      <c r="L897" s="289"/>
      <c r="O897" t="s">
        <v>844</v>
      </c>
    </row>
    <row r="898" spans="2:15" customFormat="1" ht="16.2" x14ac:dyDescent="0.35">
      <c r="B898" s="289" t="s">
        <v>504</v>
      </c>
      <c r="C898" t="s">
        <v>613</v>
      </c>
      <c r="D898" t="s">
        <v>479</v>
      </c>
      <c r="E898" t="s">
        <v>760</v>
      </c>
      <c r="F898" s="472"/>
      <c r="G898" s="11" t="s">
        <v>1224</v>
      </c>
      <c r="H898" s="11"/>
      <c r="I898" t="s">
        <v>109</v>
      </c>
      <c r="J898" s="461">
        <v>10240</v>
      </c>
      <c r="K898" s="288" t="s">
        <v>838</v>
      </c>
      <c r="L898" s="289"/>
      <c r="O898" t="s">
        <v>844</v>
      </c>
    </row>
    <row r="899" spans="2:15" customFormat="1" ht="16.2" x14ac:dyDescent="0.35">
      <c r="B899" s="289" t="s">
        <v>504</v>
      </c>
      <c r="C899" t="s">
        <v>613</v>
      </c>
      <c r="D899" t="s">
        <v>479</v>
      </c>
      <c r="E899" t="s">
        <v>781</v>
      </c>
      <c r="F899" s="472"/>
      <c r="G899" s="11" t="s">
        <v>1224</v>
      </c>
      <c r="H899" s="11"/>
      <c r="I899" t="s">
        <v>109</v>
      </c>
      <c r="J899" s="461">
        <v>7.9133668941252386E-2</v>
      </c>
      <c r="K899" s="288" t="s">
        <v>838</v>
      </c>
      <c r="L899" s="289"/>
      <c r="O899" t="s">
        <v>844</v>
      </c>
    </row>
    <row r="900" spans="2:15" customFormat="1" ht="16.2" x14ac:dyDescent="0.35">
      <c r="B900" s="289" t="s">
        <v>504</v>
      </c>
      <c r="C900" t="s">
        <v>613</v>
      </c>
      <c r="D900" t="s">
        <v>479</v>
      </c>
      <c r="E900" t="s">
        <v>791</v>
      </c>
      <c r="F900" s="472"/>
      <c r="G900" s="11" t="s">
        <v>1224</v>
      </c>
      <c r="H900" s="11"/>
      <c r="I900" t="s">
        <v>109</v>
      </c>
      <c r="J900" s="461">
        <v>258295.9075</v>
      </c>
      <c r="K900" s="288" t="s">
        <v>838</v>
      </c>
      <c r="L900" s="289"/>
      <c r="O900" t="s">
        <v>844</v>
      </c>
    </row>
    <row r="901" spans="2:15" customFormat="1" ht="16.2" x14ac:dyDescent="0.35">
      <c r="B901" s="289" t="s">
        <v>504</v>
      </c>
      <c r="C901" t="s">
        <v>613</v>
      </c>
      <c r="D901" t="s">
        <v>479</v>
      </c>
      <c r="E901" t="s">
        <v>796</v>
      </c>
      <c r="F901" s="472"/>
      <c r="G901" s="11" t="s">
        <v>1224</v>
      </c>
      <c r="H901" s="11"/>
      <c r="I901" t="s">
        <v>109</v>
      </c>
      <c r="J901" s="461">
        <v>3900</v>
      </c>
      <c r="K901" s="288" t="s">
        <v>838</v>
      </c>
      <c r="L901" s="289"/>
      <c r="O901" t="s">
        <v>844</v>
      </c>
    </row>
    <row r="902" spans="2:15" customFormat="1" ht="16.2" x14ac:dyDescent="0.35">
      <c r="B902" s="289" t="s">
        <v>504</v>
      </c>
      <c r="C902" t="s">
        <v>613</v>
      </c>
      <c r="D902" t="s">
        <v>479</v>
      </c>
      <c r="E902" t="s">
        <v>798</v>
      </c>
      <c r="F902" s="472"/>
      <c r="G902" s="11" t="s">
        <v>1224</v>
      </c>
      <c r="H902" s="11"/>
      <c r="I902" t="s">
        <v>109</v>
      </c>
      <c r="J902" s="461">
        <v>132720</v>
      </c>
      <c r="K902" s="288" t="s">
        <v>838</v>
      </c>
      <c r="L902" s="289"/>
      <c r="O902" t="s">
        <v>844</v>
      </c>
    </row>
    <row r="903" spans="2:15" customFormat="1" ht="16.2" x14ac:dyDescent="0.35">
      <c r="B903" s="289" t="s">
        <v>504</v>
      </c>
      <c r="C903" t="s">
        <v>613</v>
      </c>
      <c r="D903" t="s">
        <v>479</v>
      </c>
      <c r="E903" t="s">
        <v>802</v>
      </c>
      <c r="F903" s="472"/>
      <c r="G903" s="11" t="s">
        <v>1224</v>
      </c>
      <c r="H903" s="11"/>
      <c r="I903" t="s">
        <v>109</v>
      </c>
      <c r="J903" s="461">
        <v>160085</v>
      </c>
      <c r="K903" s="288" t="s">
        <v>838</v>
      </c>
      <c r="L903" s="289"/>
      <c r="O903" t="s">
        <v>844</v>
      </c>
    </row>
    <row r="904" spans="2:15" customFormat="1" ht="16.2" x14ac:dyDescent="0.35">
      <c r="B904" s="289" t="s">
        <v>504</v>
      </c>
      <c r="C904" t="s">
        <v>613</v>
      </c>
      <c r="D904" t="s">
        <v>482</v>
      </c>
      <c r="E904" t="s">
        <v>766</v>
      </c>
      <c r="F904" s="472"/>
      <c r="G904" s="11" t="s">
        <v>1224</v>
      </c>
      <c r="H904" s="11"/>
      <c r="I904" t="s">
        <v>109</v>
      </c>
      <c r="J904" s="461">
        <v>263642.91905843111</v>
      </c>
      <c r="K904" s="288" t="s">
        <v>838</v>
      </c>
      <c r="L904" s="289"/>
      <c r="O904" t="s">
        <v>844</v>
      </c>
    </row>
    <row r="905" spans="2:15" customFormat="1" ht="16.2" x14ac:dyDescent="0.35">
      <c r="B905" s="289" t="s">
        <v>504</v>
      </c>
      <c r="C905" t="s">
        <v>613</v>
      </c>
      <c r="D905" t="s">
        <v>473</v>
      </c>
      <c r="E905" t="s">
        <v>742</v>
      </c>
      <c r="F905" s="472"/>
      <c r="G905" s="11" t="s">
        <v>1224</v>
      </c>
      <c r="H905" s="11"/>
      <c r="I905" t="s">
        <v>109</v>
      </c>
      <c r="J905" s="461">
        <v>82341.244468252189</v>
      </c>
      <c r="K905" s="288" t="s">
        <v>838</v>
      </c>
      <c r="L905" s="289"/>
      <c r="O905" t="s">
        <v>844</v>
      </c>
    </row>
    <row r="906" spans="2:15" customFormat="1" ht="16.2" x14ac:dyDescent="0.35">
      <c r="B906" s="289" t="s">
        <v>504</v>
      </c>
      <c r="C906" t="s">
        <v>613</v>
      </c>
      <c r="D906" t="s">
        <v>473</v>
      </c>
      <c r="E906" t="s">
        <v>743</v>
      </c>
      <c r="F906" s="472"/>
      <c r="G906" s="11" t="s">
        <v>1224</v>
      </c>
      <c r="H906" s="11"/>
      <c r="I906" t="s">
        <v>109</v>
      </c>
      <c r="J906" s="461">
        <v>935.68928469250488</v>
      </c>
      <c r="K906" s="288" t="s">
        <v>838</v>
      </c>
      <c r="L906" s="289"/>
      <c r="O906" t="s">
        <v>844</v>
      </c>
    </row>
    <row r="907" spans="2:15" customFormat="1" ht="16.2" x14ac:dyDescent="0.35">
      <c r="B907" s="289" t="s">
        <v>504</v>
      </c>
      <c r="C907" t="s">
        <v>648</v>
      </c>
      <c r="D907" t="s">
        <v>1220</v>
      </c>
      <c r="E907" t="s">
        <v>794</v>
      </c>
      <c r="F907" s="472"/>
      <c r="G907" s="11" t="s">
        <v>1224</v>
      </c>
      <c r="H907" s="11"/>
      <c r="I907" t="s">
        <v>109</v>
      </c>
      <c r="J907" s="461">
        <v>92998.11</v>
      </c>
      <c r="K907" s="288" t="s">
        <v>838</v>
      </c>
      <c r="L907" s="289"/>
      <c r="O907" t="s">
        <v>844</v>
      </c>
    </row>
    <row r="908" spans="2:15" customFormat="1" ht="16.2" x14ac:dyDescent="0.35">
      <c r="B908" s="289" t="s">
        <v>504</v>
      </c>
      <c r="C908" t="s">
        <v>648</v>
      </c>
      <c r="D908" t="s">
        <v>471</v>
      </c>
      <c r="E908" t="s">
        <v>792</v>
      </c>
      <c r="F908" s="472"/>
      <c r="G908" s="11" t="s">
        <v>1224</v>
      </c>
      <c r="H908" s="11"/>
      <c r="I908" t="s">
        <v>109</v>
      </c>
      <c r="J908" s="461">
        <v>1658678.83</v>
      </c>
      <c r="K908" s="288" t="s">
        <v>838</v>
      </c>
      <c r="L908" s="289"/>
      <c r="O908" t="s">
        <v>844</v>
      </c>
    </row>
    <row r="909" spans="2:15" customFormat="1" ht="16.2" x14ac:dyDescent="0.35">
      <c r="B909" s="289" t="s">
        <v>504</v>
      </c>
      <c r="C909" t="s">
        <v>648</v>
      </c>
      <c r="D909" t="s">
        <v>479</v>
      </c>
      <c r="E909" t="s">
        <v>760</v>
      </c>
      <c r="F909" s="472"/>
      <c r="G909" s="11" t="s">
        <v>1224</v>
      </c>
      <c r="H909" s="11"/>
      <c r="I909" t="s">
        <v>109</v>
      </c>
      <c r="J909" s="461">
        <v>31600</v>
      </c>
      <c r="K909" s="288" t="s">
        <v>838</v>
      </c>
      <c r="L909" s="289"/>
      <c r="O909" t="s">
        <v>844</v>
      </c>
    </row>
    <row r="910" spans="2:15" customFormat="1" ht="16.2" x14ac:dyDescent="0.35">
      <c r="B910" s="289" t="s">
        <v>504</v>
      </c>
      <c r="C910" t="s">
        <v>648</v>
      </c>
      <c r="D910" t="s">
        <v>479</v>
      </c>
      <c r="E910" t="s">
        <v>781</v>
      </c>
      <c r="F910" s="472"/>
      <c r="G910" s="11" t="s">
        <v>1224</v>
      </c>
      <c r="H910" s="11"/>
      <c r="I910" t="s">
        <v>109</v>
      </c>
      <c r="J910" s="461">
        <v>4.1027763743387773</v>
      </c>
      <c r="K910" s="288" t="s">
        <v>838</v>
      </c>
      <c r="L910" s="289"/>
      <c r="O910" t="s">
        <v>626</v>
      </c>
    </row>
    <row r="911" spans="2:15" customFormat="1" ht="16.2" x14ac:dyDescent="0.35">
      <c r="B911" s="289" t="s">
        <v>504</v>
      </c>
      <c r="C911" t="s">
        <v>648</v>
      </c>
      <c r="D911" t="s">
        <v>479</v>
      </c>
      <c r="E911" t="s">
        <v>791</v>
      </c>
      <c r="F911" s="472"/>
      <c r="G911" s="11" t="s">
        <v>1224</v>
      </c>
      <c r="H911" s="11"/>
      <c r="I911" t="s">
        <v>109</v>
      </c>
      <c r="J911" s="461">
        <v>784570.1</v>
      </c>
      <c r="K911" s="288" t="s">
        <v>838</v>
      </c>
      <c r="L911" s="289"/>
      <c r="O911" t="s">
        <v>626</v>
      </c>
    </row>
    <row r="912" spans="2:15" customFormat="1" ht="16.2" x14ac:dyDescent="0.35">
      <c r="B912" s="289" t="s">
        <v>504</v>
      </c>
      <c r="C912" t="s">
        <v>648</v>
      </c>
      <c r="D912" t="s">
        <v>479</v>
      </c>
      <c r="E912" t="s">
        <v>796</v>
      </c>
      <c r="F912" s="472"/>
      <c r="G912" s="11" t="s">
        <v>1224</v>
      </c>
      <c r="H912" s="11"/>
      <c r="I912" t="s">
        <v>109</v>
      </c>
      <c r="J912" s="461">
        <v>6037.5</v>
      </c>
      <c r="K912" s="288" t="s">
        <v>838</v>
      </c>
      <c r="L912" s="289"/>
      <c r="O912" t="s">
        <v>626</v>
      </c>
    </row>
    <row r="913" spans="2:15" customFormat="1" ht="16.2" x14ac:dyDescent="0.35">
      <c r="B913" s="289" t="s">
        <v>504</v>
      </c>
      <c r="C913" t="s">
        <v>648</v>
      </c>
      <c r="D913" t="s">
        <v>479</v>
      </c>
      <c r="E913" t="s">
        <v>802</v>
      </c>
      <c r="F913" s="472"/>
      <c r="G913" s="11" t="s">
        <v>1224</v>
      </c>
      <c r="H913" s="11"/>
      <c r="I913" t="s">
        <v>109</v>
      </c>
      <c r="J913" s="461">
        <v>467593.4</v>
      </c>
      <c r="K913" s="288" t="s">
        <v>838</v>
      </c>
      <c r="L913" s="289"/>
      <c r="O913" t="s">
        <v>626</v>
      </c>
    </row>
    <row r="914" spans="2:15" customFormat="1" ht="16.2" x14ac:dyDescent="0.35">
      <c r="B914" s="289" t="s">
        <v>504</v>
      </c>
      <c r="C914" t="s">
        <v>648</v>
      </c>
      <c r="D914" t="s">
        <v>482</v>
      </c>
      <c r="E914" t="s">
        <v>766</v>
      </c>
      <c r="F914" s="472"/>
      <c r="G914" s="11" t="s">
        <v>1224</v>
      </c>
      <c r="H914" s="11"/>
      <c r="I914" t="s">
        <v>109</v>
      </c>
      <c r="J914" s="461">
        <v>1092712.3716360582</v>
      </c>
      <c r="K914" s="288" t="s">
        <v>838</v>
      </c>
      <c r="L914" s="289"/>
      <c r="O914" t="s">
        <v>626</v>
      </c>
    </row>
    <row r="915" spans="2:15" customFormat="1" ht="16.2" x14ac:dyDescent="0.35">
      <c r="B915" s="289" t="s">
        <v>504</v>
      </c>
      <c r="C915" t="s">
        <v>648</v>
      </c>
      <c r="D915" t="s">
        <v>482</v>
      </c>
      <c r="E915" t="s">
        <v>768</v>
      </c>
      <c r="F915" s="472"/>
      <c r="G915" s="11" t="s">
        <v>1224</v>
      </c>
      <c r="H915" s="11"/>
      <c r="I915" t="s">
        <v>109</v>
      </c>
      <c r="J915" s="461">
        <v>2812873.4713505683</v>
      </c>
      <c r="K915" s="288" t="s">
        <v>838</v>
      </c>
      <c r="L915" s="289"/>
      <c r="O915" t="s">
        <v>626</v>
      </c>
    </row>
    <row r="916" spans="2:15" customFormat="1" ht="16.2" x14ac:dyDescent="0.35">
      <c r="B916" s="289" t="s">
        <v>504</v>
      </c>
      <c r="C916" t="s">
        <v>648</v>
      </c>
      <c r="D916" t="s">
        <v>765</v>
      </c>
      <c r="E916" t="s">
        <v>784</v>
      </c>
      <c r="F916" s="472"/>
      <c r="G916" s="11" t="s">
        <v>1224</v>
      </c>
      <c r="H916" s="11"/>
      <c r="I916" t="s">
        <v>109</v>
      </c>
      <c r="J916" s="461">
        <v>15480</v>
      </c>
      <c r="K916" s="288" t="s">
        <v>838</v>
      </c>
      <c r="L916" s="289"/>
      <c r="O916" t="s">
        <v>626</v>
      </c>
    </row>
    <row r="917" spans="2:15" customFormat="1" ht="16.2" x14ac:dyDescent="0.35">
      <c r="B917" s="289" t="s">
        <v>504</v>
      </c>
      <c r="C917" t="s">
        <v>563</v>
      </c>
      <c r="D917" t="s">
        <v>471</v>
      </c>
      <c r="E917" t="s">
        <v>771</v>
      </c>
      <c r="F917" s="472"/>
      <c r="G917" s="11" t="s">
        <v>1224</v>
      </c>
      <c r="H917" s="11"/>
      <c r="I917" t="s">
        <v>109</v>
      </c>
      <c r="J917" s="461">
        <v>37655.82</v>
      </c>
      <c r="K917" s="288" t="s">
        <v>838</v>
      </c>
      <c r="L917" s="289"/>
      <c r="O917" t="s">
        <v>626</v>
      </c>
    </row>
    <row r="918" spans="2:15" customFormat="1" ht="16.2" x14ac:dyDescent="0.35">
      <c r="B918" s="289" t="s">
        <v>504</v>
      </c>
      <c r="C918" t="s">
        <v>563</v>
      </c>
      <c r="D918" t="s">
        <v>471</v>
      </c>
      <c r="E918" t="s">
        <v>747</v>
      </c>
      <c r="F918" s="472"/>
      <c r="G918" s="11" t="s">
        <v>1224</v>
      </c>
      <c r="H918" s="11"/>
      <c r="I918" t="s">
        <v>109</v>
      </c>
      <c r="J918" s="461">
        <v>7507.11</v>
      </c>
      <c r="K918" s="288" t="s">
        <v>838</v>
      </c>
      <c r="L918" s="289"/>
      <c r="O918" t="s">
        <v>626</v>
      </c>
    </row>
    <row r="919" spans="2:15" customFormat="1" ht="16.2" x14ac:dyDescent="0.35">
      <c r="B919" s="289" t="s">
        <v>504</v>
      </c>
      <c r="C919" t="s">
        <v>563</v>
      </c>
      <c r="D919" t="s">
        <v>471</v>
      </c>
      <c r="E919" t="s">
        <v>748</v>
      </c>
      <c r="F919" s="472"/>
      <c r="G919" s="11" t="s">
        <v>1224</v>
      </c>
      <c r="H919" s="11"/>
      <c r="I919" t="s">
        <v>109</v>
      </c>
      <c r="J919" s="461">
        <v>7507.11</v>
      </c>
      <c r="K919" s="288" t="s">
        <v>838</v>
      </c>
      <c r="L919" s="289"/>
      <c r="O919" t="s">
        <v>626</v>
      </c>
    </row>
    <row r="920" spans="2:15" customFormat="1" ht="16.2" x14ac:dyDescent="0.35">
      <c r="B920" s="289" t="s">
        <v>504</v>
      </c>
      <c r="C920" t="s">
        <v>563</v>
      </c>
      <c r="D920" t="s">
        <v>471</v>
      </c>
      <c r="E920" t="s">
        <v>792</v>
      </c>
      <c r="F920" s="472"/>
      <c r="G920" s="11" t="s">
        <v>1224</v>
      </c>
      <c r="H920" s="11"/>
      <c r="I920" t="s">
        <v>109</v>
      </c>
      <c r="J920" s="461">
        <v>5004.74</v>
      </c>
      <c r="K920" s="288" t="s">
        <v>838</v>
      </c>
      <c r="L920" s="289"/>
      <c r="O920" t="s">
        <v>626</v>
      </c>
    </row>
    <row r="921" spans="2:15" customFormat="1" ht="16.2" x14ac:dyDescent="0.35">
      <c r="B921" s="289" t="s">
        <v>504</v>
      </c>
      <c r="C921" t="s">
        <v>563</v>
      </c>
      <c r="D921" t="s">
        <v>482</v>
      </c>
      <c r="E921" t="s">
        <v>768</v>
      </c>
      <c r="F921" s="472"/>
      <c r="G921" s="11" t="s">
        <v>1224</v>
      </c>
      <c r="H921" s="11"/>
      <c r="I921" t="s">
        <v>109</v>
      </c>
      <c r="J921" s="461">
        <v>26622.124556394912</v>
      </c>
      <c r="K921" s="288" t="s">
        <v>838</v>
      </c>
      <c r="L921" s="289"/>
      <c r="O921" t="s">
        <v>626</v>
      </c>
    </row>
    <row r="922" spans="2:15" customFormat="1" ht="16.2" x14ac:dyDescent="0.35">
      <c r="B922" s="289" t="s">
        <v>504</v>
      </c>
      <c r="C922" t="s">
        <v>563</v>
      </c>
      <c r="D922" t="s">
        <v>473</v>
      </c>
      <c r="E922" t="s">
        <v>723</v>
      </c>
      <c r="F922" s="472"/>
      <c r="G922" s="11" t="s">
        <v>1224</v>
      </c>
      <c r="H922" s="11"/>
      <c r="I922" t="s">
        <v>109</v>
      </c>
      <c r="J922" s="461">
        <v>31637.428399247623</v>
      </c>
      <c r="K922" s="288" t="s">
        <v>838</v>
      </c>
      <c r="L922" s="289"/>
      <c r="O922" t="s">
        <v>626</v>
      </c>
    </row>
    <row r="923" spans="2:15" customFormat="1" ht="16.2" x14ac:dyDescent="0.35">
      <c r="B923" s="289" t="s">
        <v>504</v>
      </c>
      <c r="C923" t="s">
        <v>563</v>
      </c>
      <c r="D923" t="s">
        <v>473</v>
      </c>
      <c r="E923" t="s">
        <v>726</v>
      </c>
      <c r="F923" s="472"/>
      <c r="G923" s="11" t="s">
        <v>1224</v>
      </c>
      <c r="H923" s="11"/>
      <c r="I923" t="s">
        <v>109</v>
      </c>
      <c r="J923" s="461">
        <v>682230.20775631699</v>
      </c>
      <c r="K923" s="288" t="s">
        <v>838</v>
      </c>
      <c r="L923" s="289"/>
      <c r="O923" t="s">
        <v>626</v>
      </c>
    </row>
    <row r="924" spans="2:15" customFormat="1" ht="16.2" x14ac:dyDescent="0.35">
      <c r="B924" s="289" t="s">
        <v>504</v>
      </c>
      <c r="C924" t="s">
        <v>563</v>
      </c>
      <c r="D924" t="s">
        <v>473</v>
      </c>
      <c r="E924" t="s">
        <v>742</v>
      </c>
      <c r="F924" s="472"/>
      <c r="G924" s="11" t="s">
        <v>1224</v>
      </c>
      <c r="H924" s="11"/>
      <c r="I924" t="s">
        <v>109</v>
      </c>
      <c r="J924" s="461">
        <v>78412.238326262028</v>
      </c>
      <c r="K924" s="288" t="s">
        <v>838</v>
      </c>
      <c r="L924" s="289"/>
      <c r="O924" t="s">
        <v>626</v>
      </c>
    </row>
    <row r="925" spans="2:15" customFormat="1" ht="16.2" x14ac:dyDescent="0.35">
      <c r="B925" s="289" t="s">
        <v>504</v>
      </c>
      <c r="C925" t="s">
        <v>678</v>
      </c>
      <c r="D925" t="s">
        <v>1220</v>
      </c>
      <c r="E925" t="s">
        <v>794</v>
      </c>
      <c r="F925" s="472"/>
      <c r="G925" s="11" t="s">
        <v>1224</v>
      </c>
      <c r="H925" s="11"/>
      <c r="I925" t="s">
        <v>109</v>
      </c>
      <c r="J925" s="461">
        <v>164813.03448</v>
      </c>
      <c r="K925" s="288" t="s">
        <v>838</v>
      </c>
      <c r="L925" s="289"/>
      <c r="O925" t="s">
        <v>626</v>
      </c>
    </row>
    <row r="926" spans="2:15" customFormat="1" ht="16.2" x14ac:dyDescent="0.35">
      <c r="B926" s="289" t="s">
        <v>504</v>
      </c>
      <c r="C926" t="s">
        <v>678</v>
      </c>
      <c r="D926" t="s">
        <v>481</v>
      </c>
      <c r="E926" t="s">
        <v>770</v>
      </c>
      <c r="F926" s="472"/>
      <c r="G926" s="11" t="s">
        <v>1224</v>
      </c>
      <c r="H926" s="11"/>
      <c r="I926" t="s">
        <v>109</v>
      </c>
      <c r="J926" s="461">
        <v>2233.6799999999998</v>
      </c>
      <c r="K926" s="288" t="s">
        <v>838</v>
      </c>
      <c r="L926" s="289"/>
      <c r="O926" t="s">
        <v>626</v>
      </c>
    </row>
    <row r="927" spans="2:15" customFormat="1" ht="16.2" x14ac:dyDescent="0.35">
      <c r="B927" s="289" t="s">
        <v>504</v>
      </c>
      <c r="C927" t="s">
        <v>678</v>
      </c>
      <c r="D927" t="s">
        <v>471</v>
      </c>
      <c r="E927" t="s">
        <v>771</v>
      </c>
      <c r="F927" s="472"/>
      <c r="G927" s="11" t="s">
        <v>1224</v>
      </c>
      <c r="H927" s="11"/>
      <c r="I927" t="s">
        <v>109</v>
      </c>
      <c r="J927" s="461">
        <v>2233.6799999999998</v>
      </c>
      <c r="K927" s="288" t="s">
        <v>838</v>
      </c>
      <c r="L927" s="289"/>
      <c r="O927" t="s">
        <v>626</v>
      </c>
    </row>
    <row r="928" spans="2:15" customFormat="1" ht="16.2" x14ac:dyDescent="0.35">
      <c r="B928" s="289" t="s">
        <v>504</v>
      </c>
      <c r="C928" t="s">
        <v>678</v>
      </c>
      <c r="D928" t="s">
        <v>471</v>
      </c>
      <c r="E928" t="s">
        <v>792</v>
      </c>
      <c r="F928" s="472"/>
      <c r="G928" s="11" t="s">
        <v>1224</v>
      </c>
      <c r="H928" s="11"/>
      <c r="I928" t="s">
        <v>109</v>
      </c>
      <c r="J928" s="461">
        <v>2204287.71</v>
      </c>
      <c r="K928" s="288" t="s">
        <v>838</v>
      </c>
      <c r="L928" s="289"/>
      <c r="O928" t="s">
        <v>626</v>
      </c>
    </row>
    <row r="929" spans="2:15" customFormat="1" ht="16.2" x14ac:dyDescent="0.35">
      <c r="B929" s="289" t="s">
        <v>504</v>
      </c>
      <c r="C929" t="s">
        <v>678</v>
      </c>
      <c r="D929" t="s">
        <v>479</v>
      </c>
      <c r="E929" t="s">
        <v>791</v>
      </c>
      <c r="F929" s="472"/>
      <c r="G929" s="11" t="s">
        <v>1224</v>
      </c>
      <c r="H929" s="11"/>
      <c r="I929" t="s">
        <v>109</v>
      </c>
      <c r="J929" s="461">
        <v>1227546.1425000001</v>
      </c>
      <c r="K929" s="288" t="s">
        <v>838</v>
      </c>
      <c r="L929" s="289"/>
      <c r="O929" t="s">
        <v>626</v>
      </c>
    </row>
    <row r="930" spans="2:15" customFormat="1" ht="16.2" x14ac:dyDescent="0.35">
      <c r="B930" s="289" t="s">
        <v>504</v>
      </c>
      <c r="C930" t="s">
        <v>678</v>
      </c>
      <c r="D930" t="s">
        <v>479</v>
      </c>
      <c r="E930" t="s">
        <v>798</v>
      </c>
      <c r="F930" s="472"/>
      <c r="G930" s="11" t="s">
        <v>1224</v>
      </c>
      <c r="H930" s="11"/>
      <c r="I930" t="s">
        <v>109</v>
      </c>
      <c r="J930" s="461">
        <v>8063.58</v>
      </c>
      <c r="K930" s="288" t="s">
        <v>838</v>
      </c>
      <c r="L930" s="289"/>
      <c r="O930" t="s">
        <v>626</v>
      </c>
    </row>
    <row r="931" spans="2:15" customFormat="1" ht="16.2" x14ac:dyDescent="0.35">
      <c r="B931" s="289" t="s">
        <v>504</v>
      </c>
      <c r="C931" t="s">
        <v>678</v>
      </c>
      <c r="D931" t="s">
        <v>479</v>
      </c>
      <c r="E931" t="s">
        <v>802</v>
      </c>
      <c r="F931" s="472"/>
      <c r="G931" s="11" t="s">
        <v>1224</v>
      </c>
      <c r="H931" s="11"/>
      <c r="I931" t="s">
        <v>109</v>
      </c>
      <c r="J931" s="461">
        <v>326135.81999999902</v>
      </c>
      <c r="K931" s="288" t="s">
        <v>838</v>
      </c>
      <c r="L931" s="289"/>
      <c r="O931" t="s">
        <v>626</v>
      </c>
    </row>
    <row r="932" spans="2:15" customFormat="1" ht="16.2" x14ac:dyDescent="0.35">
      <c r="B932" s="289" t="s">
        <v>504</v>
      </c>
      <c r="C932" t="s">
        <v>678</v>
      </c>
      <c r="D932" t="s">
        <v>482</v>
      </c>
      <c r="E932" t="s">
        <v>766</v>
      </c>
      <c r="F932" s="472"/>
      <c r="G932" s="11" t="s">
        <v>1224</v>
      </c>
      <c r="H932" s="11"/>
      <c r="I932" t="s">
        <v>109</v>
      </c>
      <c r="J932" s="461">
        <v>1271086.9052039518</v>
      </c>
      <c r="K932" s="288" t="s">
        <v>838</v>
      </c>
      <c r="L932" s="289"/>
      <c r="O932" t="s">
        <v>626</v>
      </c>
    </row>
    <row r="933" spans="2:15" customFormat="1" ht="16.2" x14ac:dyDescent="0.35">
      <c r="B933" s="289" t="s">
        <v>504</v>
      </c>
      <c r="C933" t="s">
        <v>678</v>
      </c>
      <c r="D933" t="s">
        <v>482</v>
      </c>
      <c r="E933" t="s">
        <v>768</v>
      </c>
      <c r="F933" s="472"/>
      <c r="G933" s="11" t="s">
        <v>1224</v>
      </c>
      <c r="H933" s="11"/>
      <c r="I933" t="s">
        <v>109</v>
      </c>
      <c r="J933" s="461">
        <v>3881194.9944910794</v>
      </c>
      <c r="K933" s="288" t="s">
        <v>838</v>
      </c>
      <c r="L933" s="289"/>
      <c r="O933" t="s">
        <v>626</v>
      </c>
    </row>
    <row r="934" spans="2:15" customFormat="1" ht="16.2" x14ac:dyDescent="0.35">
      <c r="B934" s="289" t="s">
        <v>504</v>
      </c>
      <c r="C934" t="s">
        <v>678</v>
      </c>
      <c r="D934" t="s">
        <v>473</v>
      </c>
      <c r="E934" t="s">
        <v>726</v>
      </c>
      <c r="F934" s="472"/>
      <c r="G934" s="11" t="s">
        <v>1224</v>
      </c>
      <c r="H934" s="11"/>
      <c r="I934" t="s">
        <v>109</v>
      </c>
      <c r="J934" s="461">
        <v>73381.005484571986</v>
      </c>
      <c r="K934" s="288" t="s">
        <v>838</v>
      </c>
      <c r="L934" s="289"/>
      <c r="O934" t="s">
        <v>626</v>
      </c>
    </row>
    <row r="935" spans="2:15" customFormat="1" ht="16.2" x14ac:dyDescent="0.35">
      <c r="B935" s="289" t="s">
        <v>504</v>
      </c>
      <c r="C935" t="s">
        <v>678</v>
      </c>
      <c r="D935" t="s">
        <v>473</v>
      </c>
      <c r="E935" t="s">
        <v>742</v>
      </c>
      <c r="F935" s="472"/>
      <c r="G935" s="11" t="s">
        <v>1224</v>
      </c>
      <c r="H935" s="11"/>
      <c r="I935" t="s">
        <v>109</v>
      </c>
      <c r="J935" s="461">
        <v>240208.17755160428</v>
      </c>
      <c r="K935" s="288" t="s">
        <v>838</v>
      </c>
      <c r="L935" s="289"/>
      <c r="O935" t="s">
        <v>626</v>
      </c>
    </row>
    <row r="936" spans="2:15" customFormat="1" ht="16.2" x14ac:dyDescent="0.35">
      <c r="B936" s="289" t="s">
        <v>504</v>
      </c>
      <c r="C936" t="s">
        <v>678</v>
      </c>
      <c r="D936" t="s">
        <v>473</v>
      </c>
      <c r="E936" t="s">
        <v>743</v>
      </c>
      <c r="F936" s="472"/>
      <c r="G936" s="11" t="s">
        <v>1224</v>
      </c>
      <c r="H936" s="11"/>
      <c r="I936" t="s">
        <v>109</v>
      </c>
      <c r="J936" s="461">
        <v>39330.187059818971</v>
      </c>
      <c r="K936" s="288" t="s">
        <v>838</v>
      </c>
      <c r="L936" s="289"/>
      <c r="O936" t="s">
        <v>626</v>
      </c>
    </row>
    <row r="937" spans="2:15" customFormat="1" ht="16.2" x14ac:dyDescent="0.35">
      <c r="B937" s="289" t="s">
        <v>504</v>
      </c>
      <c r="C937" t="s">
        <v>678</v>
      </c>
      <c r="D937" t="s">
        <v>483</v>
      </c>
      <c r="E937" t="s">
        <v>790</v>
      </c>
      <c r="F937" s="472"/>
      <c r="G937" s="11" t="s">
        <v>1224</v>
      </c>
      <c r="H937" s="11"/>
      <c r="I937" t="s">
        <v>109</v>
      </c>
      <c r="J937" s="461">
        <v>736527.68549999991</v>
      </c>
      <c r="K937" s="288" t="s">
        <v>838</v>
      </c>
      <c r="L937" s="289"/>
      <c r="O937" t="s">
        <v>626</v>
      </c>
    </row>
    <row r="938" spans="2:15" customFormat="1" ht="16.2" x14ac:dyDescent="0.35">
      <c r="B938" s="289" t="s">
        <v>504</v>
      </c>
      <c r="C938" t="s">
        <v>542</v>
      </c>
      <c r="D938" t="s">
        <v>481</v>
      </c>
      <c r="E938" t="s">
        <v>770</v>
      </c>
      <c r="F938" s="472"/>
      <c r="G938" s="11" t="s">
        <v>1224</v>
      </c>
      <c r="H938" s="11"/>
      <c r="I938" t="s">
        <v>109</v>
      </c>
      <c r="J938" s="461">
        <v>35484.69</v>
      </c>
      <c r="K938" s="288" t="s">
        <v>838</v>
      </c>
      <c r="L938" s="289"/>
      <c r="O938" t="s">
        <v>626</v>
      </c>
    </row>
    <row r="939" spans="2:15" customFormat="1" ht="16.2" x14ac:dyDescent="0.35">
      <c r="B939" s="289" t="s">
        <v>504</v>
      </c>
      <c r="C939" t="s">
        <v>542</v>
      </c>
      <c r="D939" t="s">
        <v>481</v>
      </c>
      <c r="E939" t="s">
        <v>774</v>
      </c>
      <c r="F939" s="472"/>
      <c r="G939" s="11" t="s">
        <v>1224</v>
      </c>
      <c r="H939" s="11"/>
      <c r="I939" t="s">
        <v>109</v>
      </c>
      <c r="J939" s="461">
        <v>227260</v>
      </c>
      <c r="K939" s="288" t="s">
        <v>838</v>
      </c>
      <c r="L939" s="289"/>
      <c r="O939" t="s">
        <v>626</v>
      </c>
    </row>
    <row r="940" spans="2:15" customFormat="1" ht="16.2" x14ac:dyDescent="0.35">
      <c r="B940" s="289" t="s">
        <v>504</v>
      </c>
      <c r="C940" t="s">
        <v>542</v>
      </c>
      <c r="D940" t="s">
        <v>471</v>
      </c>
      <c r="E940" t="s">
        <v>771</v>
      </c>
      <c r="F940" s="472"/>
      <c r="G940" s="11" t="s">
        <v>1224</v>
      </c>
      <c r="H940" s="11"/>
      <c r="I940" t="s">
        <v>109</v>
      </c>
      <c r="J940" s="461">
        <v>33067.949999999997</v>
      </c>
      <c r="K940" s="288" t="s">
        <v>838</v>
      </c>
      <c r="L940" s="289"/>
      <c r="O940" t="s">
        <v>626</v>
      </c>
    </row>
    <row r="941" spans="2:15" customFormat="1" ht="16.2" x14ac:dyDescent="0.35">
      <c r="B941" s="289" t="s">
        <v>504</v>
      </c>
      <c r="C941" t="s">
        <v>542</v>
      </c>
      <c r="D941" t="s">
        <v>482</v>
      </c>
      <c r="E941" t="s">
        <v>766</v>
      </c>
      <c r="F941" s="472"/>
      <c r="G941" s="11" t="s">
        <v>1224</v>
      </c>
      <c r="H941" s="11"/>
      <c r="I941" t="s">
        <v>109</v>
      </c>
      <c r="J941" s="461">
        <v>65.463631991916188</v>
      </c>
      <c r="K941" s="288" t="s">
        <v>838</v>
      </c>
      <c r="L941" s="289"/>
      <c r="O941" t="s">
        <v>626</v>
      </c>
    </row>
    <row r="942" spans="2:15" customFormat="1" ht="16.2" x14ac:dyDescent="0.35">
      <c r="B942" s="289" t="s">
        <v>504</v>
      </c>
      <c r="C942" t="s">
        <v>542</v>
      </c>
      <c r="D942" t="s">
        <v>482</v>
      </c>
      <c r="E942" t="s">
        <v>768</v>
      </c>
      <c r="F942" s="472"/>
      <c r="G942" s="11" t="s">
        <v>1224</v>
      </c>
      <c r="H942" s="11"/>
      <c r="I942" t="s">
        <v>109</v>
      </c>
      <c r="J942" s="461">
        <v>12433.849122529356</v>
      </c>
      <c r="K942" s="288" t="s">
        <v>838</v>
      </c>
      <c r="L942" s="289"/>
      <c r="O942" t="s">
        <v>626</v>
      </c>
    </row>
    <row r="943" spans="2:15" customFormat="1" ht="16.2" x14ac:dyDescent="0.35">
      <c r="B943" s="289" t="s">
        <v>504</v>
      </c>
      <c r="C943" t="s">
        <v>542</v>
      </c>
      <c r="D943" t="s">
        <v>473</v>
      </c>
      <c r="E943" t="s">
        <v>776</v>
      </c>
      <c r="F943" s="472"/>
      <c r="G943" s="11" t="s">
        <v>1224</v>
      </c>
      <c r="H943" s="11"/>
      <c r="I943" t="s">
        <v>109</v>
      </c>
      <c r="J943" s="461">
        <v>10474.540872540008</v>
      </c>
      <c r="K943" s="288" t="s">
        <v>838</v>
      </c>
      <c r="L943" s="289"/>
      <c r="O943" t="s">
        <v>626</v>
      </c>
    </row>
    <row r="944" spans="2:15" customFormat="1" ht="16.2" x14ac:dyDescent="0.35">
      <c r="B944" s="289" t="s">
        <v>504</v>
      </c>
      <c r="C944" t="s">
        <v>542</v>
      </c>
      <c r="D944" t="s">
        <v>473</v>
      </c>
      <c r="E944" t="s">
        <v>742</v>
      </c>
      <c r="F944" s="472"/>
      <c r="G944" s="11" t="s">
        <v>1224</v>
      </c>
      <c r="H944" s="11"/>
      <c r="I944" t="s">
        <v>109</v>
      </c>
      <c r="J944" s="461">
        <v>365.23231819039563</v>
      </c>
      <c r="K944" s="288" t="s">
        <v>838</v>
      </c>
      <c r="L944" s="289"/>
      <c r="O944" t="s">
        <v>626</v>
      </c>
    </row>
    <row r="945" spans="2:15" customFormat="1" ht="16.2" x14ac:dyDescent="0.35">
      <c r="B945" s="289" t="s">
        <v>504</v>
      </c>
      <c r="C945" t="s">
        <v>542</v>
      </c>
      <c r="D945" t="s">
        <v>473</v>
      </c>
      <c r="E945" t="s">
        <v>743</v>
      </c>
      <c r="F945" s="472"/>
      <c r="G945" s="11" t="s">
        <v>1224</v>
      </c>
      <c r="H945" s="11"/>
      <c r="I945" t="s">
        <v>109</v>
      </c>
      <c r="J945" s="461">
        <v>107782.68190091247</v>
      </c>
      <c r="K945" s="288" t="s">
        <v>838</v>
      </c>
      <c r="L945" s="289"/>
      <c r="O945" t="s">
        <v>626</v>
      </c>
    </row>
    <row r="946" spans="2:15" customFormat="1" ht="16.2" x14ac:dyDescent="0.35">
      <c r="B946" s="289" t="s">
        <v>504</v>
      </c>
      <c r="C946" t="s">
        <v>515</v>
      </c>
      <c r="D946" t="s">
        <v>481</v>
      </c>
      <c r="E946" t="s">
        <v>770</v>
      </c>
      <c r="F946" s="472"/>
      <c r="G946" s="11" t="s">
        <v>1224</v>
      </c>
      <c r="H946" s="11"/>
      <c r="I946" t="s">
        <v>109</v>
      </c>
      <c r="J946" s="461">
        <v>5900.41</v>
      </c>
      <c r="K946" s="288" t="s">
        <v>838</v>
      </c>
      <c r="L946" s="289"/>
      <c r="O946" t="s">
        <v>626</v>
      </c>
    </row>
    <row r="947" spans="2:15" customFormat="1" ht="16.2" x14ac:dyDescent="0.35">
      <c r="B947" s="289" t="s">
        <v>504</v>
      </c>
      <c r="C947" t="s">
        <v>515</v>
      </c>
      <c r="D947" t="s">
        <v>481</v>
      </c>
      <c r="E947" t="s">
        <v>774</v>
      </c>
      <c r="F947" s="472"/>
      <c r="G947" s="11" t="s">
        <v>1224</v>
      </c>
      <c r="H947" s="11"/>
      <c r="I947" t="s">
        <v>109</v>
      </c>
      <c r="J947" s="461">
        <v>17000</v>
      </c>
      <c r="K947" s="288" t="s">
        <v>838</v>
      </c>
      <c r="L947" s="289"/>
      <c r="O947" t="s">
        <v>626</v>
      </c>
    </row>
    <row r="948" spans="2:15" customFormat="1" ht="16.2" x14ac:dyDescent="0.35">
      <c r="B948" s="289" t="s">
        <v>504</v>
      </c>
      <c r="C948" t="s">
        <v>520</v>
      </c>
      <c r="D948" t="s">
        <v>1220</v>
      </c>
      <c r="E948" t="s">
        <v>794</v>
      </c>
      <c r="F948" s="472"/>
      <c r="G948" s="11" t="s">
        <v>1224</v>
      </c>
      <c r="H948" s="11"/>
      <c r="I948" t="s">
        <v>109</v>
      </c>
      <c r="J948" s="461">
        <v>68998.679999999993</v>
      </c>
      <c r="K948" s="288" t="s">
        <v>838</v>
      </c>
      <c r="L948" s="289"/>
      <c r="O948" t="s">
        <v>626</v>
      </c>
    </row>
    <row r="949" spans="2:15" customFormat="1" ht="16.2" x14ac:dyDescent="0.35">
      <c r="B949" s="289" t="s">
        <v>504</v>
      </c>
      <c r="C949" t="s">
        <v>520</v>
      </c>
      <c r="D949" t="s">
        <v>481</v>
      </c>
      <c r="E949" t="s">
        <v>770</v>
      </c>
      <c r="F949" s="472"/>
      <c r="G949" s="11" t="s">
        <v>1224</v>
      </c>
      <c r="H949" s="11"/>
      <c r="I949" t="s">
        <v>109</v>
      </c>
      <c r="J949" s="461">
        <v>1501.93</v>
      </c>
      <c r="K949" s="288" t="s">
        <v>838</v>
      </c>
      <c r="L949" s="289"/>
      <c r="O949" t="s">
        <v>626</v>
      </c>
    </row>
    <row r="950" spans="2:15" customFormat="1" ht="16.2" x14ac:dyDescent="0.35">
      <c r="B950" s="289" t="s">
        <v>504</v>
      </c>
      <c r="C950" t="s">
        <v>520</v>
      </c>
      <c r="D950" t="s">
        <v>481</v>
      </c>
      <c r="E950" t="s">
        <v>774</v>
      </c>
      <c r="F950" s="472"/>
      <c r="G950" s="11" t="s">
        <v>1224</v>
      </c>
      <c r="H950" s="11"/>
      <c r="I950" t="s">
        <v>109</v>
      </c>
      <c r="J950" s="461">
        <v>10550</v>
      </c>
      <c r="K950" s="288" t="s">
        <v>838</v>
      </c>
      <c r="L950" s="289"/>
      <c r="O950" t="s">
        <v>626</v>
      </c>
    </row>
    <row r="951" spans="2:15" customFormat="1" ht="16.2" x14ac:dyDescent="0.35">
      <c r="B951" s="289" t="s">
        <v>504</v>
      </c>
      <c r="C951" t="s">
        <v>520</v>
      </c>
      <c r="D951" t="s">
        <v>471</v>
      </c>
      <c r="E951" t="s">
        <v>771</v>
      </c>
      <c r="F951" s="472"/>
      <c r="G951" s="11" t="s">
        <v>1224</v>
      </c>
      <c r="H951" s="11"/>
      <c r="I951" t="s">
        <v>109</v>
      </c>
      <c r="J951" s="461">
        <v>1501.92</v>
      </c>
      <c r="K951" s="288" t="s">
        <v>838</v>
      </c>
      <c r="L951" s="289"/>
      <c r="O951" t="s">
        <v>626</v>
      </c>
    </row>
    <row r="952" spans="2:15" customFormat="1" ht="16.2" x14ac:dyDescent="0.35">
      <c r="B952" s="289" t="s">
        <v>504</v>
      </c>
      <c r="C952" t="s">
        <v>520</v>
      </c>
      <c r="D952" t="s">
        <v>471</v>
      </c>
      <c r="E952" t="s">
        <v>792</v>
      </c>
      <c r="F952" s="472"/>
      <c r="G952" s="11" t="s">
        <v>1224</v>
      </c>
      <c r="H952" s="11"/>
      <c r="I952" t="s">
        <v>109</v>
      </c>
      <c r="J952" s="461">
        <v>1482995.75</v>
      </c>
      <c r="K952" s="288" t="s">
        <v>838</v>
      </c>
      <c r="L952" s="289"/>
      <c r="O952" t="s">
        <v>626</v>
      </c>
    </row>
    <row r="953" spans="2:15" customFormat="1" ht="16.2" x14ac:dyDescent="0.35">
      <c r="B953" s="289" t="s">
        <v>504</v>
      </c>
      <c r="C953" t="s">
        <v>520</v>
      </c>
      <c r="D953" t="s">
        <v>479</v>
      </c>
      <c r="E953" t="s">
        <v>791</v>
      </c>
      <c r="F953" s="472"/>
      <c r="G953" s="11" t="s">
        <v>1224</v>
      </c>
      <c r="H953" s="11"/>
      <c r="I953" t="s">
        <v>109</v>
      </c>
      <c r="J953" s="461">
        <v>817150.39249999903</v>
      </c>
      <c r="K953" s="288" t="s">
        <v>838</v>
      </c>
      <c r="L953" s="289"/>
      <c r="O953" t="s">
        <v>626</v>
      </c>
    </row>
    <row r="954" spans="2:15" customFormat="1" ht="16.2" x14ac:dyDescent="0.35">
      <c r="B954" s="289" t="s">
        <v>504</v>
      </c>
      <c r="C954" t="s">
        <v>520</v>
      </c>
      <c r="D954" t="s">
        <v>479</v>
      </c>
      <c r="E954" t="s">
        <v>798</v>
      </c>
      <c r="F954" s="472"/>
      <c r="G954" s="11" t="s">
        <v>1224</v>
      </c>
      <c r="H954" s="11"/>
      <c r="I954" t="s">
        <v>109</v>
      </c>
      <c r="J954" s="461">
        <v>94016.23</v>
      </c>
      <c r="K954" s="288" t="s">
        <v>838</v>
      </c>
      <c r="L954" s="289"/>
      <c r="O954" t="s">
        <v>626</v>
      </c>
    </row>
    <row r="955" spans="2:15" customFormat="1" ht="16.2" x14ac:dyDescent="0.35">
      <c r="B955" s="289" t="s">
        <v>504</v>
      </c>
      <c r="C955" t="s">
        <v>520</v>
      </c>
      <c r="D955" t="s">
        <v>479</v>
      </c>
      <c r="E955" t="s">
        <v>802</v>
      </c>
      <c r="F955" s="472"/>
      <c r="G955" s="11" t="s">
        <v>1224</v>
      </c>
      <c r="H955" s="11"/>
      <c r="I955" t="s">
        <v>109</v>
      </c>
      <c r="J955" s="461">
        <v>303334.39499999897</v>
      </c>
      <c r="K955" s="288" t="s">
        <v>838</v>
      </c>
      <c r="L955" s="289"/>
      <c r="O955" t="s">
        <v>626</v>
      </c>
    </row>
    <row r="956" spans="2:15" customFormat="1" ht="16.2" x14ac:dyDescent="0.35">
      <c r="B956" s="289" t="s">
        <v>504</v>
      </c>
      <c r="C956" t="s">
        <v>520</v>
      </c>
      <c r="D956" t="s">
        <v>482</v>
      </c>
      <c r="E956" t="s">
        <v>766</v>
      </c>
      <c r="F956" s="472"/>
      <c r="G956" s="11" t="s">
        <v>1224</v>
      </c>
      <c r="H956" s="11"/>
      <c r="I956" t="s">
        <v>109</v>
      </c>
      <c r="J956" s="461">
        <v>806050.70094169071</v>
      </c>
      <c r="K956" s="288" t="s">
        <v>838</v>
      </c>
      <c r="L956" s="289"/>
      <c r="O956" t="s">
        <v>626</v>
      </c>
    </row>
    <row r="957" spans="2:15" customFormat="1" ht="16.2" x14ac:dyDescent="0.35">
      <c r="B957" s="289" t="s">
        <v>504</v>
      </c>
      <c r="C957" t="s">
        <v>520</v>
      </c>
      <c r="D957" t="s">
        <v>482</v>
      </c>
      <c r="E957" t="s">
        <v>768</v>
      </c>
      <c r="F957" s="472"/>
      <c r="G957" s="11" t="s">
        <v>1224</v>
      </c>
      <c r="H957" s="11"/>
      <c r="I957" t="s">
        <v>109</v>
      </c>
      <c r="J957" s="461">
        <v>2422141.6888342393</v>
      </c>
      <c r="K957" s="288" t="s">
        <v>838</v>
      </c>
      <c r="L957" s="289"/>
      <c r="O957" t="s">
        <v>626</v>
      </c>
    </row>
    <row r="958" spans="2:15" customFormat="1" ht="16.2" x14ac:dyDescent="0.35">
      <c r="B958" s="289" t="s">
        <v>504</v>
      </c>
      <c r="C958" t="s">
        <v>520</v>
      </c>
      <c r="D958" t="s">
        <v>473</v>
      </c>
      <c r="E958" t="s">
        <v>742</v>
      </c>
      <c r="F958" s="472"/>
      <c r="G958" s="11" t="s">
        <v>1224</v>
      </c>
      <c r="H958" s="11"/>
      <c r="I958" t="s">
        <v>109</v>
      </c>
      <c r="J958" s="461">
        <v>152.18013257933151</v>
      </c>
      <c r="K958" s="288" t="s">
        <v>838</v>
      </c>
      <c r="L958" s="289"/>
      <c r="O958" t="s">
        <v>626</v>
      </c>
    </row>
    <row r="959" spans="2:15" customFormat="1" ht="16.2" x14ac:dyDescent="0.35">
      <c r="B959" s="289" t="s">
        <v>504</v>
      </c>
      <c r="C959" t="s">
        <v>520</v>
      </c>
      <c r="D959" t="s">
        <v>483</v>
      </c>
      <c r="E959" t="s">
        <v>790</v>
      </c>
      <c r="F959" s="472"/>
      <c r="G959" s="11" t="s">
        <v>1224</v>
      </c>
      <c r="H959" s="11"/>
      <c r="I959" t="s">
        <v>109</v>
      </c>
      <c r="J959" s="461">
        <v>479545.29149999988</v>
      </c>
      <c r="K959" s="288" t="s">
        <v>838</v>
      </c>
      <c r="L959" s="289"/>
      <c r="O959" t="s">
        <v>626</v>
      </c>
    </row>
    <row r="960" spans="2:15" customFormat="1" ht="16.2" x14ac:dyDescent="0.35">
      <c r="B960" s="289" t="s">
        <v>504</v>
      </c>
      <c r="C960" t="s">
        <v>618</v>
      </c>
      <c r="D960" t="s">
        <v>473</v>
      </c>
      <c r="E960" t="s">
        <v>726</v>
      </c>
      <c r="F960" s="472"/>
      <c r="G960" s="11" t="s">
        <v>1224</v>
      </c>
      <c r="H960" s="11"/>
      <c r="I960" t="s">
        <v>109</v>
      </c>
      <c r="J960" s="461">
        <v>33803.263350763031</v>
      </c>
      <c r="K960" s="288" t="s">
        <v>838</v>
      </c>
      <c r="L960" s="289"/>
      <c r="O960" t="s">
        <v>626</v>
      </c>
    </row>
    <row r="961" spans="2:15" customFormat="1" ht="16.2" x14ac:dyDescent="0.35">
      <c r="B961" s="289" t="s">
        <v>504</v>
      </c>
      <c r="C961" t="s">
        <v>618</v>
      </c>
      <c r="D961" t="s">
        <v>473</v>
      </c>
      <c r="E961" t="s">
        <v>742</v>
      </c>
      <c r="F961" s="472"/>
      <c r="G961" s="11" t="s">
        <v>1224</v>
      </c>
      <c r="H961" s="11"/>
      <c r="I961" t="s">
        <v>109</v>
      </c>
      <c r="J961" s="461">
        <v>8024.3025584523893</v>
      </c>
      <c r="K961" s="288" t="s">
        <v>838</v>
      </c>
      <c r="L961" s="289"/>
      <c r="O961" t="s">
        <v>626</v>
      </c>
    </row>
    <row r="962" spans="2:15" customFormat="1" ht="16.2" x14ac:dyDescent="0.35">
      <c r="B962" s="289" t="s">
        <v>504</v>
      </c>
      <c r="C962" t="s">
        <v>618</v>
      </c>
      <c r="D962" t="s">
        <v>473</v>
      </c>
      <c r="E962" t="s">
        <v>743</v>
      </c>
      <c r="F962" s="472"/>
      <c r="G962" s="11" t="s">
        <v>1224</v>
      </c>
      <c r="H962" s="11"/>
      <c r="I962" t="s">
        <v>109</v>
      </c>
      <c r="J962" s="461">
        <v>3446.8331314410243</v>
      </c>
      <c r="K962" s="288" t="s">
        <v>838</v>
      </c>
      <c r="L962" s="289"/>
      <c r="O962" t="s">
        <v>626</v>
      </c>
    </row>
    <row r="963" spans="2:15" customFormat="1" ht="16.2" x14ac:dyDescent="0.35">
      <c r="B963" s="289" t="s">
        <v>504</v>
      </c>
      <c r="C963" t="s">
        <v>668</v>
      </c>
      <c r="D963" t="s">
        <v>481</v>
      </c>
      <c r="E963" t="s">
        <v>770</v>
      </c>
      <c r="F963" s="472"/>
      <c r="G963" s="11" t="s">
        <v>1224</v>
      </c>
      <c r="H963" s="11"/>
      <c r="I963" t="s">
        <v>109</v>
      </c>
      <c r="J963" s="461">
        <v>4382.2</v>
      </c>
      <c r="K963" s="288" t="s">
        <v>838</v>
      </c>
      <c r="L963" s="289"/>
      <c r="O963" t="s">
        <v>626</v>
      </c>
    </row>
    <row r="964" spans="2:15" customFormat="1" ht="16.2" x14ac:dyDescent="0.35">
      <c r="B964" s="289" t="s">
        <v>504</v>
      </c>
      <c r="C964" t="s">
        <v>668</v>
      </c>
      <c r="D964" t="s">
        <v>481</v>
      </c>
      <c r="E964" t="s">
        <v>774</v>
      </c>
      <c r="F964" s="472"/>
      <c r="G964" s="11" t="s">
        <v>1224</v>
      </c>
      <c r="H964" s="11"/>
      <c r="I964" t="s">
        <v>109</v>
      </c>
      <c r="J964" s="461">
        <v>10550</v>
      </c>
      <c r="K964" s="288" t="s">
        <v>838</v>
      </c>
      <c r="L964" s="289"/>
      <c r="O964" t="s">
        <v>626</v>
      </c>
    </row>
    <row r="965" spans="2:15" customFormat="1" ht="16.2" x14ac:dyDescent="0.35">
      <c r="B965" s="289" t="s">
        <v>504</v>
      </c>
      <c r="C965" t="s">
        <v>668</v>
      </c>
      <c r="D965" t="s">
        <v>471</v>
      </c>
      <c r="E965" t="s">
        <v>787</v>
      </c>
      <c r="F965" s="472"/>
      <c r="G965" s="11" t="s">
        <v>1224</v>
      </c>
      <c r="H965" s="11"/>
      <c r="I965" t="s">
        <v>109</v>
      </c>
      <c r="J965" s="461">
        <v>24748.141880581206</v>
      </c>
      <c r="K965" s="288" t="s">
        <v>838</v>
      </c>
      <c r="L965" s="289"/>
      <c r="O965" t="s">
        <v>626</v>
      </c>
    </row>
    <row r="966" spans="2:15" customFormat="1" ht="16.2" x14ac:dyDescent="0.35">
      <c r="B966" s="289" t="s">
        <v>504</v>
      </c>
      <c r="C966" t="s">
        <v>668</v>
      </c>
      <c r="D966" t="s">
        <v>482</v>
      </c>
      <c r="E966" t="s">
        <v>768</v>
      </c>
      <c r="F966" s="472"/>
      <c r="G966" s="11" t="s">
        <v>1224</v>
      </c>
      <c r="H966" s="11"/>
      <c r="I966" t="s">
        <v>109</v>
      </c>
      <c r="J966" s="461">
        <v>19413650.451366272</v>
      </c>
      <c r="K966" s="288" t="s">
        <v>838</v>
      </c>
      <c r="L966" s="289"/>
      <c r="O966" t="s">
        <v>626</v>
      </c>
    </row>
    <row r="967" spans="2:15" customFormat="1" ht="16.2" x14ac:dyDescent="0.35">
      <c r="B967" s="289" t="s">
        <v>504</v>
      </c>
      <c r="C967" t="s">
        <v>668</v>
      </c>
      <c r="D967" t="s">
        <v>473</v>
      </c>
      <c r="E967" t="s">
        <v>742</v>
      </c>
      <c r="F967" s="472"/>
      <c r="G967" s="11" t="s">
        <v>1224</v>
      </c>
      <c r="H967" s="11"/>
      <c r="I967" t="s">
        <v>109</v>
      </c>
      <c r="J967" s="461">
        <v>456.54039773799451</v>
      </c>
      <c r="K967" s="288" t="s">
        <v>838</v>
      </c>
      <c r="L967" s="289"/>
      <c r="O967" t="s">
        <v>626</v>
      </c>
    </row>
    <row r="968" spans="2:15" customFormat="1" ht="16.2" x14ac:dyDescent="0.35">
      <c r="B968" s="289" t="s">
        <v>504</v>
      </c>
      <c r="C968" t="s">
        <v>668</v>
      </c>
      <c r="D968" t="s">
        <v>473</v>
      </c>
      <c r="E968" t="s">
        <v>743</v>
      </c>
      <c r="F968" s="472"/>
      <c r="G968" s="11" t="s">
        <v>1224</v>
      </c>
      <c r="H968" s="11"/>
      <c r="I968" t="s">
        <v>109</v>
      </c>
      <c r="J968" s="461">
        <v>239510.53451749767</v>
      </c>
      <c r="K968" s="288" t="s">
        <v>838</v>
      </c>
      <c r="L968" s="289"/>
      <c r="O968" t="s">
        <v>626</v>
      </c>
    </row>
    <row r="969" spans="2:15" customFormat="1" ht="16.2" x14ac:dyDescent="0.35">
      <c r="B969" s="289" t="s">
        <v>504</v>
      </c>
      <c r="C969" t="s">
        <v>657</v>
      </c>
      <c r="D969" t="s">
        <v>481</v>
      </c>
      <c r="E969" t="s">
        <v>770</v>
      </c>
      <c r="F969" s="472"/>
      <c r="G969" s="11" t="s">
        <v>1224</v>
      </c>
      <c r="H969" s="11"/>
      <c r="I969" t="s">
        <v>109</v>
      </c>
      <c r="J969" s="461">
        <v>19730</v>
      </c>
      <c r="K969" s="288" t="s">
        <v>838</v>
      </c>
      <c r="L969" s="289"/>
      <c r="O969" t="s">
        <v>626</v>
      </c>
    </row>
    <row r="970" spans="2:15" customFormat="1" ht="16.2" x14ac:dyDescent="0.35">
      <c r="B970" s="289" t="s">
        <v>504</v>
      </c>
      <c r="C970" t="s">
        <v>657</v>
      </c>
      <c r="D970" t="s">
        <v>479</v>
      </c>
      <c r="E970" t="s">
        <v>779</v>
      </c>
      <c r="F970" s="472"/>
      <c r="G970" s="11" t="s">
        <v>1224</v>
      </c>
      <c r="H970" s="11"/>
      <c r="I970" t="s">
        <v>109</v>
      </c>
      <c r="J970" s="461">
        <v>2.0789023551397317</v>
      </c>
      <c r="K970" s="288" t="s">
        <v>838</v>
      </c>
      <c r="L970" s="289"/>
      <c r="O970" t="s">
        <v>626</v>
      </c>
    </row>
    <row r="971" spans="2:15" customFormat="1" ht="16.2" x14ac:dyDescent="0.35">
      <c r="B971" s="289" t="s">
        <v>504</v>
      </c>
      <c r="C971" t="s">
        <v>657</v>
      </c>
      <c r="D971" t="s">
        <v>479</v>
      </c>
      <c r="E971" t="s">
        <v>781</v>
      </c>
      <c r="F971" s="472"/>
      <c r="G971" s="11" t="s">
        <v>1224</v>
      </c>
      <c r="H971" s="11"/>
      <c r="I971" t="s">
        <v>109</v>
      </c>
      <c r="J971" s="461">
        <v>0.21305218561106412</v>
      </c>
      <c r="K971" s="288" t="s">
        <v>838</v>
      </c>
      <c r="L971" s="289"/>
      <c r="O971" t="s">
        <v>626</v>
      </c>
    </row>
    <row r="972" spans="2:15" customFormat="1" ht="16.2" x14ac:dyDescent="0.35">
      <c r="B972" s="289" t="s">
        <v>504</v>
      </c>
      <c r="C972" t="s">
        <v>657</v>
      </c>
      <c r="D972" t="s">
        <v>473</v>
      </c>
      <c r="E972" t="s">
        <v>742</v>
      </c>
      <c r="F972" s="472"/>
      <c r="G972" s="11" t="s">
        <v>1224</v>
      </c>
      <c r="H972" s="11"/>
      <c r="I972" t="s">
        <v>109</v>
      </c>
      <c r="J972" s="461">
        <v>821.77271592839008</v>
      </c>
      <c r="K972" s="288" t="s">
        <v>838</v>
      </c>
      <c r="L972" s="289"/>
      <c r="O972" t="s">
        <v>626</v>
      </c>
    </row>
    <row r="973" spans="2:15" customFormat="1" ht="16.2" x14ac:dyDescent="0.35">
      <c r="B973" s="289" t="s">
        <v>504</v>
      </c>
      <c r="C973" t="s">
        <v>657</v>
      </c>
      <c r="D973" t="s">
        <v>473</v>
      </c>
      <c r="E973" t="s">
        <v>743</v>
      </c>
      <c r="F973" s="472"/>
      <c r="G973" s="11" t="s">
        <v>1224</v>
      </c>
      <c r="H973" s="11"/>
      <c r="I973" t="s">
        <v>109</v>
      </c>
      <c r="J973" s="461">
        <v>12149.785426013063</v>
      </c>
      <c r="K973" s="288" t="s">
        <v>838</v>
      </c>
      <c r="L973" s="289"/>
      <c r="O973" t="s">
        <v>626</v>
      </c>
    </row>
    <row r="974" spans="2:15" customFormat="1" ht="16.2" x14ac:dyDescent="0.35">
      <c r="B974" s="289" t="s">
        <v>504</v>
      </c>
      <c r="C974" t="s">
        <v>539</v>
      </c>
      <c r="D974" t="s">
        <v>471</v>
      </c>
      <c r="E974" t="s">
        <v>771</v>
      </c>
      <c r="F974" s="472"/>
      <c r="G974" s="11" t="s">
        <v>1224</v>
      </c>
      <c r="H974" s="11"/>
      <c r="I974" t="s">
        <v>109</v>
      </c>
      <c r="J974" s="461">
        <v>1096.81</v>
      </c>
      <c r="K974" s="288" t="s">
        <v>838</v>
      </c>
      <c r="L974" s="289"/>
      <c r="O974" t="s">
        <v>626</v>
      </c>
    </row>
    <row r="975" spans="2:15" customFormat="1" ht="16.2" x14ac:dyDescent="0.35">
      <c r="B975" s="289" t="s">
        <v>504</v>
      </c>
      <c r="C975" t="s">
        <v>539</v>
      </c>
      <c r="D975" t="s">
        <v>471</v>
      </c>
      <c r="E975" t="s">
        <v>787</v>
      </c>
      <c r="F975" s="472"/>
      <c r="G975" s="11" t="s">
        <v>1224</v>
      </c>
      <c r="H975" s="11"/>
      <c r="I975" t="s">
        <v>109</v>
      </c>
      <c r="J975" s="461">
        <v>998.12124495522869</v>
      </c>
      <c r="K975" s="288" t="s">
        <v>838</v>
      </c>
      <c r="L975" s="289"/>
      <c r="O975" t="s">
        <v>626</v>
      </c>
    </row>
    <row r="976" spans="2:15" customFormat="1" ht="16.2" x14ac:dyDescent="0.35">
      <c r="B976" s="289" t="s">
        <v>504</v>
      </c>
      <c r="C976" t="s">
        <v>539</v>
      </c>
      <c r="D976" t="s">
        <v>471</v>
      </c>
      <c r="E976" t="s">
        <v>792</v>
      </c>
      <c r="F976" s="472"/>
      <c r="G976" s="11" t="s">
        <v>1224</v>
      </c>
      <c r="H976" s="11"/>
      <c r="I976" t="s">
        <v>109</v>
      </c>
      <c r="J976" s="461">
        <v>6410.8</v>
      </c>
      <c r="K976" s="288" t="s">
        <v>838</v>
      </c>
      <c r="L976" s="289"/>
      <c r="O976" t="s">
        <v>626</v>
      </c>
    </row>
    <row r="977" spans="2:15" customFormat="1" ht="16.2" x14ac:dyDescent="0.35">
      <c r="B977" s="289" t="s">
        <v>504</v>
      </c>
      <c r="C977" t="s">
        <v>539</v>
      </c>
      <c r="D977" t="s">
        <v>479</v>
      </c>
      <c r="E977" t="s">
        <v>760</v>
      </c>
      <c r="F977" s="472"/>
      <c r="G977" s="11" t="s">
        <v>1224</v>
      </c>
      <c r="H977" s="11"/>
      <c r="I977" t="s">
        <v>109</v>
      </c>
      <c r="J977" s="461">
        <v>1713</v>
      </c>
      <c r="K977" s="288" t="s">
        <v>838</v>
      </c>
      <c r="L977" s="289"/>
      <c r="O977" t="s">
        <v>626</v>
      </c>
    </row>
    <row r="978" spans="2:15" customFormat="1" ht="16.2" x14ac:dyDescent="0.35">
      <c r="B978" s="289" t="s">
        <v>504</v>
      </c>
      <c r="C978" t="s">
        <v>539</v>
      </c>
      <c r="D978" t="s">
        <v>479</v>
      </c>
      <c r="E978" t="s">
        <v>791</v>
      </c>
      <c r="F978" s="472"/>
      <c r="G978" s="11" t="s">
        <v>1224</v>
      </c>
      <c r="H978" s="11"/>
      <c r="I978" t="s">
        <v>109</v>
      </c>
      <c r="J978" s="461">
        <v>0</v>
      </c>
      <c r="K978" s="288" t="s">
        <v>838</v>
      </c>
      <c r="L978" s="289"/>
      <c r="O978" t="s">
        <v>626</v>
      </c>
    </row>
    <row r="979" spans="2:15" customFormat="1" ht="16.2" x14ac:dyDescent="0.35">
      <c r="B979" s="289" t="s">
        <v>504</v>
      </c>
      <c r="C979" t="s">
        <v>539</v>
      </c>
      <c r="D979" t="s">
        <v>473</v>
      </c>
      <c r="E979" t="s">
        <v>723</v>
      </c>
      <c r="F979" s="472"/>
      <c r="G979" s="11" t="s">
        <v>1224</v>
      </c>
      <c r="H979" s="11"/>
      <c r="I979" t="s">
        <v>109</v>
      </c>
      <c r="J979" s="461">
        <v>87348.070386354928</v>
      </c>
      <c r="K979" s="288" t="s">
        <v>838</v>
      </c>
      <c r="L979" s="289"/>
      <c r="O979" t="s">
        <v>626</v>
      </c>
    </row>
    <row r="980" spans="2:15" customFormat="1" ht="16.2" x14ac:dyDescent="0.35">
      <c r="B980" s="289" t="s">
        <v>504</v>
      </c>
      <c r="C980" t="s">
        <v>539</v>
      </c>
      <c r="D980" t="s">
        <v>473</v>
      </c>
      <c r="E980" t="s">
        <v>726</v>
      </c>
      <c r="F980" s="472"/>
      <c r="G980" s="11" t="s">
        <v>1224</v>
      </c>
      <c r="H980" s="11"/>
      <c r="I980" t="s">
        <v>109</v>
      </c>
      <c r="J980" s="461">
        <v>7307.3277777439598</v>
      </c>
      <c r="K980" s="288" t="s">
        <v>838</v>
      </c>
      <c r="L980" s="289"/>
      <c r="O980" t="s">
        <v>626</v>
      </c>
    </row>
    <row r="981" spans="2:15" customFormat="1" ht="16.2" x14ac:dyDescent="0.35">
      <c r="B981" s="289" t="s">
        <v>504</v>
      </c>
      <c r="C981" t="s">
        <v>539</v>
      </c>
      <c r="D981" t="s">
        <v>473</v>
      </c>
      <c r="E981" t="s">
        <v>742</v>
      </c>
      <c r="F981" s="472"/>
      <c r="G981" s="11" t="s">
        <v>1224</v>
      </c>
      <c r="H981" s="11"/>
      <c r="I981" t="s">
        <v>109</v>
      </c>
      <c r="J981" s="461">
        <v>115776.56382130401</v>
      </c>
      <c r="K981" s="288" t="s">
        <v>838</v>
      </c>
      <c r="L981" s="289"/>
      <c r="O981" t="s">
        <v>626</v>
      </c>
    </row>
    <row r="982" spans="2:15" customFormat="1" ht="16.2" x14ac:dyDescent="0.35">
      <c r="B982" s="289" t="s">
        <v>504</v>
      </c>
      <c r="C982" t="s">
        <v>539</v>
      </c>
      <c r="D982" t="s">
        <v>473</v>
      </c>
      <c r="E982" t="s">
        <v>743</v>
      </c>
      <c r="F982" s="472"/>
      <c r="G982" s="11" t="s">
        <v>1224</v>
      </c>
      <c r="H982" s="11"/>
      <c r="I982" t="s">
        <v>109</v>
      </c>
      <c r="J982" s="461">
        <v>331.14396849262533</v>
      </c>
      <c r="K982" s="288" t="s">
        <v>838</v>
      </c>
      <c r="L982" s="289"/>
      <c r="O982" t="s">
        <v>626</v>
      </c>
    </row>
    <row r="983" spans="2:15" customFormat="1" ht="16.2" x14ac:dyDescent="0.35">
      <c r="B983" s="289" t="s">
        <v>504</v>
      </c>
      <c r="C983" t="s">
        <v>539</v>
      </c>
      <c r="D983" t="s">
        <v>765</v>
      </c>
      <c r="E983" t="s">
        <v>761</v>
      </c>
      <c r="F983" s="472"/>
      <c r="G983" s="11" t="s">
        <v>1224</v>
      </c>
      <c r="H983" s="11"/>
      <c r="I983" t="s">
        <v>109</v>
      </c>
      <c r="J983" s="461">
        <v>288485</v>
      </c>
      <c r="K983" s="288" t="s">
        <v>838</v>
      </c>
      <c r="L983" s="289"/>
      <c r="O983" t="s">
        <v>626</v>
      </c>
    </row>
    <row r="984" spans="2:15" customFormat="1" ht="16.2" x14ac:dyDescent="0.35">
      <c r="B984" s="289" t="s">
        <v>504</v>
      </c>
      <c r="C984" t="s">
        <v>574</v>
      </c>
      <c r="D984" t="s">
        <v>765</v>
      </c>
      <c r="E984" t="s">
        <v>785</v>
      </c>
      <c r="F984" s="472"/>
      <c r="G984" s="11" t="s">
        <v>1224</v>
      </c>
      <c r="H984" s="11"/>
      <c r="I984" t="s">
        <v>109</v>
      </c>
      <c r="J984" s="461">
        <v>40000000</v>
      </c>
      <c r="K984" s="288" t="s">
        <v>838</v>
      </c>
      <c r="L984" s="289"/>
      <c r="O984" t="s">
        <v>626</v>
      </c>
    </row>
    <row r="985" spans="2:15" customFormat="1" ht="16.2" x14ac:dyDescent="0.35">
      <c r="B985" s="289" t="s">
        <v>504</v>
      </c>
      <c r="C985" t="s">
        <v>1213</v>
      </c>
      <c r="D985" t="s">
        <v>1220</v>
      </c>
      <c r="E985" t="s">
        <v>803</v>
      </c>
      <c r="F985" s="472"/>
      <c r="G985" s="11" t="s">
        <v>1224</v>
      </c>
      <c r="H985" s="11"/>
      <c r="I985" t="s">
        <v>109</v>
      </c>
      <c r="J985" s="461">
        <v>13274536.859999999</v>
      </c>
      <c r="K985" s="288" t="s">
        <v>838</v>
      </c>
      <c r="L985" s="289"/>
      <c r="O985" t="s">
        <v>626</v>
      </c>
    </row>
    <row r="986" spans="2:15" customFormat="1" ht="16.2" x14ac:dyDescent="0.35">
      <c r="B986" s="289" t="s">
        <v>504</v>
      </c>
      <c r="C986" t="s">
        <v>1213</v>
      </c>
      <c r="D986" t="s">
        <v>1220</v>
      </c>
      <c r="E986" t="s">
        <v>794</v>
      </c>
      <c r="F986" s="472"/>
      <c r="G986" s="11" t="s">
        <v>1224</v>
      </c>
      <c r="H986" s="11"/>
      <c r="I986" t="s">
        <v>109</v>
      </c>
      <c r="J986" s="461">
        <v>463024.42077999999</v>
      </c>
      <c r="K986" s="288" t="s">
        <v>838</v>
      </c>
      <c r="L986" s="289"/>
      <c r="O986" t="s">
        <v>626</v>
      </c>
    </row>
    <row r="987" spans="2:15" customFormat="1" ht="16.2" x14ac:dyDescent="0.35">
      <c r="B987" s="289" t="s">
        <v>504</v>
      </c>
      <c r="C987" t="s">
        <v>1213</v>
      </c>
      <c r="D987" t="s">
        <v>481</v>
      </c>
      <c r="E987" t="s">
        <v>770</v>
      </c>
      <c r="F987" s="472"/>
      <c r="G987" s="11" t="s">
        <v>1224</v>
      </c>
      <c r="H987" s="11"/>
      <c r="I987" t="s">
        <v>109</v>
      </c>
      <c r="J987" s="461">
        <v>3946727.5199999986</v>
      </c>
      <c r="K987" s="288" t="s">
        <v>838</v>
      </c>
      <c r="L987" s="289"/>
      <c r="O987" t="s">
        <v>626</v>
      </c>
    </row>
    <row r="988" spans="2:15" customFormat="1" ht="16.2" x14ac:dyDescent="0.35">
      <c r="B988" s="289" t="s">
        <v>504</v>
      </c>
      <c r="C988" t="s">
        <v>1213</v>
      </c>
      <c r="D988" t="s">
        <v>481</v>
      </c>
      <c r="E988" t="s">
        <v>774</v>
      </c>
      <c r="F988" s="472"/>
      <c r="G988" s="11" t="s">
        <v>1224</v>
      </c>
      <c r="H988" s="11"/>
      <c r="I988" t="s">
        <v>109</v>
      </c>
      <c r="J988" s="461">
        <v>11138300</v>
      </c>
      <c r="K988" s="288" t="s">
        <v>838</v>
      </c>
      <c r="L988" s="289"/>
      <c r="O988" t="s">
        <v>626</v>
      </c>
    </row>
    <row r="989" spans="2:15" customFormat="1" ht="16.2" x14ac:dyDescent="0.35">
      <c r="B989" s="289" t="s">
        <v>504</v>
      </c>
      <c r="C989" t="s">
        <v>1213</v>
      </c>
      <c r="D989" t="s">
        <v>485</v>
      </c>
      <c r="E989" t="s">
        <v>800</v>
      </c>
      <c r="F989" s="472"/>
      <c r="G989" s="11" t="s">
        <v>1224</v>
      </c>
      <c r="H989" s="11"/>
      <c r="I989" t="s">
        <v>109</v>
      </c>
      <c r="J989" s="461">
        <v>1206868.32</v>
      </c>
      <c r="K989" s="288" t="s">
        <v>838</v>
      </c>
      <c r="L989" s="289"/>
      <c r="O989" t="s">
        <v>626</v>
      </c>
    </row>
    <row r="990" spans="2:15" customFormat="1" ht="16.2" x14ac:dyDescent="0.35">
      <c r="B990" s="289" t="s">
        <v>504</v>
      </c>
      <c r="C990" t="s">
        <v>1213</v>
      </c>
      <c r="D990" t="s">
        <v>471</v>
      </c>
      <c r="E990" t="s">
        <v>771</v>
      </c>
      <c r="F990" s="472"/>
      <c r="G990" s="11" t="s">
        <v>1224</v>
      </c>
      <c r="H990" s="11"/>
      <c r="I990" t="s">
        <v>109</v>
      </c>
      <c r="J990" s="461">
        <v>3238654.9262651936</v>
      </c>
      <c r="K990" s="288" t="s">
        <v>838</v>
      </c>
      <c r="L990" s="289"/>
      <c r="O990" t="s">
        <v>626</v>
      </c>
    </row>
    <row r="991" spans="2:15" customFormat="1" ht="16.2" x14ac:dyDescent="0.35">
      <c r="B991" s="289" t="s">
        <v>504</v>
      </c>
      <c r="C991" t="s">
        <v>1213</v>
      </c>
      <c r="D991" t="s">
        <v>471</v>
      </c>
      <c r="E991" t="s">
        <v>736</v>
      </c>
      <c r="F991" s="472"/>
      <c r="G991" s="11" t="s">
        <v>1224</v>
      </c>
      <c r="H991" s="11"/>
      <c r="I991" t="s">
        <v>109</v>
      </c>
      <c r="J991" s="461">
        <v>29238.673232732122</v>
      </c>
      <c r="K991" s="288" t="s">
        <v>838</v>
      </c>
      <c r="L991" s="289"/>
      <c r="O991" t="s">
        <v>626</v>
      </c>
    </row>
    <row r="992" spans="2:15" customFormat="1" ht="16.2" x14ac:dyDescent="0.35">
      <c r="B992" s="289" t="s">
        <v>504</v>
      </c>
      <c r="C992" t="s">
        <v>1213</v>
      </c>
      <c r="D992" t="s">
        <v>471</v>
      </c>
      <c r="E992" t="s">
        <v>747</v>
      </c>
      <c r="F992" s="472"/>
      <c r="G992" s="11" t="s">
        <v>1224</v>
      </c>
      <c r="H992" s="11"/>
      <c r="I992" t="s">
        <v>109</v>
      </c>
      <c r="J992" s="461">
        <v>33795.041654745888</v>
      </c>
      <c r="K992" s="288" t="s">
        <v>838</v>
      </c>
      <c r="L992" s="289"/>
      <c r="O992" t="s">
        <v>626</v>
      </c>
    </row>
    <row r="993" spans="2:15" customFormat="1" ht="16.2" x14ac:dyDescent="0.35">
      <c r="B993" s="289" t="s">
        <v>504</v>
      </c>
      <c r="C993" t="s">
        <v>1213</v>
      </c>
      <c r="D993" t="s">
        <v>471</v>
      </c>
      <c r="E993" t="s">
        <v>748</v>
      </c>
      <c r="F993" s="472"/>
      <c r="G993" s="11" t="s">
        <v>1224</v>
      </c>
      <c r="H993" s="11"/>
      <c r="I993" t="s">
        <v>109</v>
      </c>
      <c r="J993" s="461">
        <v>33795.041654745888</v>
      </c>
      <c r="K993" s="288" t="s">
        <v>838</v>
      </c>
      <c r="L993" s="289"/>
      <c r="O993" t="s">
        <v>626</v>
      </c>
    </row>
    <row r="994" spans="2:15" customFormat="1" ht="16.2" x14ac:dyDescent="0.35">
      <c r="B994" s="289" t="s">
        <v>504</v>
      </c>
      <c r="C994" t="s">
        <v>1213</v>
      </c>
      <c r="D994" t="s">
        <v>471</v>
      </c>
      <c r="E994" t="s">
        <v>787</v>
      </c>
      <c r="F994" s="472"/>
      <c r="G994" s="11" t="s">
        <v>1224</v>
      </c>
      <c r="H994" s="11"/>
      <c r="I994" t="s">
        <v>109</v>
      </c>
      <c r="J994" s="461">
        <v>67361.450727116666</v>
      </c>
      <c r="K994" s="288" t="s">
        <v>838</v>
      </c>
      <c r="L994" s="289"/>
      <c r="O994" t="s">
        <v>626</v>
      </c>
    </row>
    <row r="995" spans="2:15" customFormat="1" ht="16.2" x14ac:dyDescent="0.35">
      <c r="B995" s="289" t="s">
        <v>504</v>
      </c>
      <c r="C995" t="s">
        <v>1213</v>
      </c>
      <c r="D995" t="s">
        <v>471</v>
      </c>
      <c r="E995" t="s">
        <v>792</v>
      </c>
      <c r="F995" s="472"/>
      <c r="G995" s="11" t="s">
        <v>1224</v>
      </c>
      <c r="H995" s="11"/>
      <c r="I995" t="s">
        <v>109</v>
      </c>
      <c r="J995" s="461">
        <v>3772404.7024612897</v>
      </c>
      <c r="K995" s="288" t="s">
        <v>838</v>
      </c>
      <c r="L995" s="289"/>
      <c r="O995" t="s">
        <v>626</v>
      </c>
    </row>
    <row r="996" spans="2:15" customFormat="1" ht="16.2" x14ac:dyDescent="0.35">
      <c r="B996" s="289" t="s">
        <v>504</v>
      </c>
      <c r="C996" t="s">
        <v>1213</v>
      </c>
      <c r="D996" t="s">
        <v>471</v>
      </c>
      <c r="E996" t="s">
        <v>752</v>
      </c>
      <c r="F996" s="472"/>
      <c r="G996" s="11" t="s">
        <v>1224</v>
      </c>
      <c r="H996" s="11"/>
      <c r="I996" t="s">
        <v>109</v>
      </c>
      <c r="J996" s="461">
        <v>28316.732509937363</v>
      </c>
      <c r="K996" s="288" t="s">
        <v>838</v>
      </c>
      <c r="L996" s="289"/>
      <c r="O996" t="s">
        <v>626</v>
      </c>
    </row>
    <row r="997" spans="2:15" customFormat="1" ht="16.2" x14ac:dyDescent="0.35">
      <c r="B997" s="289" t="s">
        <v>504</v>
      </c>
      <c r="C997" t="s">
        <v>1213</v>
      </c>
      <c r="D997" t="s">
        <v>479</v>
      </c>
      <c r="E997" t="s">
        <v>760</v>
      </c>
      <c r="F997" s="472"/>
      <c r="G997" s="11" t="s">
        <v>1224</v>
      </c>
      <c r="H997" s="11"/>
      <c r="I997" t="s">
        <v>109</v>
      </c>
      <c r="J997" s="461">
        <v>114320</v>
      </c>
      <c r="K997" s="288" t="s">
        <v>838</v>
      </c>
      <c r="L997" s="289"/>
      <c r="O997" t="s">
        <v>626</v>
      </c>
    </row>
    <row r="998" spans="2:15" customFormat="1" ht="16.2" x14ac:dyDescent="0.35">
      <c r="B998" s="289" t="s">
        <v>504</v>
      </c>
      <c r="C998" t="s">
        <v>1213</v>
      </c>
      <c r="D998" t="s">
        <v>479</v>
      </c>
      <c r="E998" t="s">
        <v>779</v>
      </c>
      <c r="F998" s="472"/>
      <c r="G998" s="11" t="s">
        <v>1224</v>
      </c>
      <c r="H998" s="11"/>
      <c r="I998" t="s">
        <v>109</v>
      </c>
      <c r="J998" s="461">
        <v>56347.391986802933</v>
      </c>
      <c r="K998" s="288" t="s">
        <v>838</v>
      </c>
      <c r="L998" s="289"/>
      <c r="O998" t="s">
        <v>626</v>
      </c>
    </row>
    <row r="999" spans="2:15" customFormat="1" ht="16.2" x14ac:dyDescent="0.35">
      <c r="B999" s="289" t="s">
        <v>504</v>
      </c>
      <c r="C999" t="s">
        <v>1213</v>
      </c>
      <c r="D999" t="s">
        <v>479</v>
      </c>
      <c r="E999" t="s">
        <v>781</v>
      </c>
      <c r="F999" s="472"/>
      <c r="G999" s="11" t="s">
        <v>1224</v>
      </c>
      <c r="H999" s="11"/>
      <c r="I999" t="s">
        <v>109</v>
      </c>
      <c r="J999" s="461">
        <v>2981.500648287365</v>
      </c>
      <c r="K999" s="288" t="s">
        <v>838</v>
      </c>
      <c r="L999" s="289"/>
      <c r="O999" t="s">
        <v>626</v>
      </c>
    </row>
    <row r="1000" spans="2:15" customFormat="1" ht="16.2" x14ac:dyDescent="0.35">
      <c r="B1000" s="289" t="s">
        <v>504</v>
      </c>
      <c r="C1000" t="s">
        <v>1213</v>
      </c>
      <c r="D1000" t="s">
        <v>479</v>
      </c>
      <c r="E1000" t="s">
        <v>791</v>
      </c>
      <c r="F1000" s="472"/>
      <c r="G1000" s="11" t="s">
        <v>1224</v>
      </c>
      <c r="H1000" s="11"/>
      <c r="I1000" t="s">
        <v>109</v>
      </c>
      <c r="J1000" s="461">
        <v>3183150.6044999901</v>
      </c>
      <c r="K1000" s="288" t="s">
        <v>838</v>
      </c>
      <c r="L1000" s="289"/>
      <c r="O1000" t="s">
        <v>626</v>
      </c>
    </row>
    <row r="1001" spans="2:15" customFormat="1" ht="16.2" x14ac:dyDescent="0.35">
      <c r="B1001" s="289" t="s">
        <v>504</v>
      </c>
      <c r="C1001" t="s">
        <v>1213</v>
      </c>
      <c r="D1001" t="s">
        <v>479</v>
      </c>
      <c r="E1001" t="s">
        <v>796</v>
      </c>
      <c r="F1001" s="472"/>
      <c r="G1001" s="11" t="s">
        <v>1224</v>
      </c>
      <c r="H1001" s="11"/>
      <c r="I1001" t="s">
        <v>109</v>
      </c>
      <c r="J1001" s="461">
        <v>38812.5</v>
      </c>
      <c r="K1001" s="288" t="s">
        <v>838</v>
      </c>
      <c r="L1001" s="289"/>
      <c r="O1001" t="s">
        <v>626</v>
      </c>
    </row>
    <row r="1002" spans="2:15" customFormat="1" ht="16.2" x14ac:dyDescent="0.35">
      <c r="B1002" s="289" t="s">
        <v>504</v>
      </c>
      <c r="C1002" t="s">
        <v>1213</v>
      </c>
      <c r="D1002" t="s">
        <v>479</v>
      </c>
      <c r="E1002" t="s">
        <v>797</v>
      </c>
      <c r="F1002" s="472"/>
      <c r="G1002" s="11" t="s">
        <v>1224</v>
      </c>
      <c r="H1002" s="11"/>
      <c r="I1002" t="s">
        <v>109</v>
      </c>
      <c r="J1002" s="461">
        <v>5651.178793394165</v>
      </c>
      <c r="K1002" s="288" t="s">
        <v>838</v>
      </c>
      <c r="L1002" s="289"/>
      <c r="O1002" t="s">
        <v>626</v>
      </c>
    </row>
    <row r="1003" spans="2:15" customFormat="1" ht="16.2" x14ac:dyDescent="0.35">
      <c r="B1003" s="289" t="s">
        <v>504</v>
      </c>
      <c r="C1003" t="s">
        <v>1213</v>
      </c>
      <c r="D1003" t="s">
        <v>479</v>
      </c>
      <c r="E1003" t="s">
        <v>798</v>
      </c>
      <c r="F1003" s="472"/>
      <c r="G1003" s="11" t="s">
        <v>1224</v>
      </c>
      <c r="H1003" s="11"/>
      <c r="I1003" t="s">
        <v>109</v>
      </c>
      <c r="J1003" s="461">
        <v>1972506.7111438469</v>
      </c>
      <c r="K1003" s="288" t="s">
        <v>838</v>
      </c>
      <c r="L1003" s="289"/>
      <c r="O1003" t="s">
        <v>626</v>
      </c>
    </row>
    <row r="1004" spans="2:15" customFormat="1" ht="16.2" x14ac:dyDescent="0.35">
      <c r="B1004" s="289" t="s">
        <v>504</v>
      </c>
      <c r="C1004" t="s">
        <v>1213</v>
      </c>
      <c r="D1004" t="s">
        <v>479</v>
      </c>
      <c r="E1004" t="s">
        <v>799</v>
      </c>
      <c r="F1004" s="472"/>
      <c r="G1004" s="11" t="s">
        <v>1224</v>
      </c>
      <c r="H1004" s="11"/>
      <c r="I1004" t="s">
        <v>109</v>
      </c>
      <c r="J1004" s="461">
        <v>1186.7858947278714</v>
      </c>
      <c r="K1004" s="288" t="s">
        <v>838</v>
      </c>
      <c r="L1004" s="289"/>
      <c r="O1004" t="s">
        <v>626</v>
      </c>
    </row>
    <row r="1005" spans="2:15" customFormat="1" ht="16.2" x14ac:dyDescent="0.35">
      <c r="B1005" s="289" t="s">
        <v>504</v>
      </c>
      <c r="C1005" t="s">
        <v>1213</v>
      </c>
      <c r="D1005" t="s">
        <v>479</v>
      </c>
      <c r="E1005" t="s">
        <v>802</v>
      </c>
      <c r="F1005" s="472"/>
      <c r="G1005" s="11" t="s">
        <v>1224</v>
      </c>
      <c r="H1005" s="11"/>
      <c r="I1005" t="s">
        <v>109</v>
      </c>
      <c r="J1005" s="461">
        <v>4934763.59</v>
      </c>
      <c r="K1005" s="288" t="s">
        <v>838</v>
      </c>
      <c r="L1005" s="289"/>
      <c r="O1005" t="s">
        <v>626</v>
      </c>
    </row>
    <row r="1006" spans="2:15" customFormat="1" ht="16.2" x14ac:dyDescent="0.35">
      <c r="B1006" s="289" t="s">
        <v>504</v>
      </c>
      <c r="C1006" t="s">
        <v>1213</v>
      </c>
      <c r="D1006" t="s">
        <v>482</v>
      </c>
      <c r="E1006" t="s">
        <v>760</v>
      </c>
      <c r="F1006" s="472"/>
      <c r="G1006" s="11" t="s">
        <v>1224</v>
      </c>
      <c r="H1006" s="11"/>
      <c r="I1006" t="s">
        <v>109</v>
      </c>
      <c r="J1006" s="461">
        <v>127943.2</v>
      </c>
      <c r="K1006" s="288" t="s">
        <v>838</v>
      </c>
      <c r="L1006" s="289"/>
      <c r="O1006" t="s">
        <v>626</v>
      </c>
    </row>
    <row r="1007" spans="2:15" customFormat="1" ht="16.2" x14ac:dyDescent="0.35">
      <c r="B1007" s="289" t="s">
        <v>504</v>
      </c>
      <c r="C1007" t="s">
        <v>1213</v>
      </c>
      <c r="D1007" t="s">
        <v>482</v>
      </c>
      <c r="E1007" t="s">
        <v>766</v>
      </c>
      <c r="F1007" s="472"/>
      <c r="G1007" s="11" t="s">
        <v>1224</v>
      </c>
      <c r="H1007" s="11"/>
      <c r="I1007" t="s">
        <v>109</v>
      </c>
      <c r="J1007" s="461">
        <v>4351564.7216016641</v>
      </c>
      <c r="K1007" s="288" t="s">
        <v>838</v>
      </c>
      <c r="L1007" s="289"/>
      <c r="O1007" t="s">
        <v>626</v>
      </c>
    </row>
    <row r="1008" spans="2:15" customFormat="1" ht="16.2" x14ac:dyDescent="0.35">
      <c r="B1008" s="289" t="s">
        <v>504</v>
      </c>
      <c r="C1008" t="s">
        <v>1213</v>
      </c>
      <c r="D1008" t="s">
        <v>482</v>
      </c>
      <c r="E1008" t="s">
        <v>768</v>
      </c>
      <c r="F1008" s="472"/>
      <c r="G1008" s="11" t="s">
        <v>1224</v>
      </c>
      <c r="H1008" s="11"/>
      <c r="I1008" t="s">
        <v>109</v>
      </c>
      <c r="J1008" s="461">
        <v>16129129.202150004</v>
      </c>
      <c r="K1008" s="288" t="s">
        <v>838</v>
      </c>
      <c r="L1008" s="289"/>
      <c r="O1008" t="s">
        <v>626</v>
      </c>
    </row>
    <row r="1009" spans="2:15" customFormat="1" ht="16.2" x14ac:dyDescent="0.35">
      <c r="B1009" s="289" t="s">
        <v>504</v>
      </c>
      <c r="C1009" t="s">
        <v>1213</v>
      </c>
      <c r="D1009" t="s">
        <v>482</v>
      </c>
      <c r="E1009" t="s">
        <v>786</v>
      </c>
      <c r="F1009" s="472"/>
      <c r="G1009" s="11" t="s">
        <v>1224</v>
      </c>
      <c r="H1009" s="11"/>
      <c r="I1009" t="s">
        <v>109</v>
      </c>
      <c r="J1009" s="461">
        <v>191915.5</v>
      </c>
      <c r="K1009" s="288" t="s">
        <v>838</v>
      </c>
      <c r="L1009" s="289"/>
      <c r="O1009" t="s">
        <v>626</v>
      </c>
    </row>
    <row r="1010" spans="2:15" customFormat="1" ht="16.2" x14ac:dyDescent="0.35">
      <c r="B1010" s="289" t="s">
        <v>504</v>
      </c>
      <c r="C1010" t="s">
        <v>1213</v>
      </c>
      <c r="D1010" t="s">
        <v>473</v>
      </c>
      <c r="E1010" t="s">
        <v>723</v>
      </c>
      <c r="F1010" s="472"/>
      <c r="G1010" s="11" t="s">
        <v>1224</v>
      </c>
      <c r="H1010" s="11"/>
      <c r="I1010" t="s">
        <v>109</v>
      </c>
      <c r="J1010" s="461">
        <v>1270057.3730504201</v>
      </c>
      <c r="K1010" s="288" t="s">
        <v>838</v>
      </c>
      <c r="L1010" s="289"/>
      <c r="O1010" t="s">
        <v>626</v>
      </c>
    </row>
    <row r="1011" spans="2:15" customFormat="1" ht="16.2" x14ac:dyDescent="0.35">
      <c r="B1011" s="289" t="s">
        <v>504</v>
      </c>
      <c r="C1011" t="s">
        <v>1213</v>
      </c>
      <c r="D1011" t="s">
        <v>473</v>
      </c>
      <c r="E1011" t="s">
        <v>726</v>
      </c>
      <c r="F1011" s="472"/>
      <c r="G1011" s="11" t="s">
        <v>1224</v>
      </c>
      <c r="H1011" s="11"/>
      <c r="I1011" t="s">
        <v>109</v>
      </c>
      <c r="J1011" s="461">
        <v>518105.95418160572</v>
      </c>
      <c r="K1011" s="288" t="s">
        <v>838</v>
      </c>
      <c r="L1011" s="289"/>
      <c r="O1011" t="s">
        <v>626</v>
      </c>
    </row>
    <row r="1012" spans="2:15" customFormat="1" ht="16.2" x14ac:dyDescent="0.35">
      <c r="B1012" s="289" t="s">
        <v>504</v>
      </c>
      <c r="C1012" t="s">
        <v>1213</v>
      </c>
      <c r="D1012" t="s">
        <v>473</v>
      </c>
      <c r="E1012" t="s">
        <v>776</v>
      </c>
      <c r="F1012" s="472"/>
      <c r="G1012" s="11" t="s">
        <v>1224</v>
      </c>
      <c r="H1012" s="11"/>
      <c r="I1012" t="s">
        <v>109</v>
      </c>
      <c r="J1012" s="461">
        <v>578142.52904893504</v>
      </c>
      <c r="K1012" s="288" t="s">
        <v>838</v>
      </c>
      <c r="L1012" s="289"/>
      <c r="O1012" t="s">
        <v>626</v>
      </c>
    </row>
    <row r="1013" spans="2:15" customFormat="1" ht="16.2" x14ac:dyDescent="0.35">
      <c r="B1013" s="289" t="s">
        <v>504</v>
      </c>
      <c r="C1013" t="s">
        <v>1213</v>
      </c>
      <c r="D1013" t="s">
        <v>473</v>
      </c>
      <c r="E1013" t="s">
        <v>740</v>
      </c>
      <c r="F1013" s="472"/>
      <c r="G1013" s="11" t="s">
        <v>1224</v>
      </c>
      <c r="H1013" s="11"/>
      <c r="I1013" t="s">
        <v>109</v>
      </c>
      <c r="J1013" s="461">
        <v>262612.3</v>
      </c>
      <c r="K1013" s="288" t="s">
        <v>838</v>
      </c>
      <c r="L1013" s="289"/>
      <c r="O1013" t="s">
        <v>626</v>
      </c>
    </row>
    <row r="1014" spans="2:15" customFormat="1" ht="16.2" x14ac:dyDescent="0.35">
      <c r="B1014" s="289" t="s">
        <v>504</v>
      </c>
      <c r="C1014" t="s">
        <v>1213</v>
      </c>
      <c r="D1014" t="s">
        <v>473</v>
      </c>
      <c r="E1014" t="s">
        <v>742</v>
      </c>
      <c r="F1014" s="472"/>
      <c r="G1014" s="11" t="s">
        <v>1224</v>
      </c>
      <c r="H1014" s="11"/>
      <c r="I1014" t="s">
        <v>109</v>
      </c>
      <c r="J1014" s="461">
        <v>6192272.655609414</v>
      </c>
      <c r="K1014" s="288" t="s">
        <v>838</v>
      </c>
      <c r="L1014" s="289"/>
      <c r="O1014" t="s">
        <v>626</v>
      </c>
    </row>
    <row r="1015" spans="2:15" customFormat="1" ht="16.2" x14ac:dyDescent="0.35">
      <c r="B1015" s="289" t="s">
        <v>504</v>
      </c>
      <c r="C1015" t="s">
        <v>1213</v>
      </c>
      <c r="D1015" t="s">
        <v>473</v>
      </c>
      <c r="E1015" t="s">
        <v>743</v>
      </c>
      <c r="F1015" s="472"/>
      <c r="G1015" s="11" t="s">
        <v>1224</v>
      </c>
      <c r="H1015" s="11"/>
      <c r="I1015" t="s">
        <v>109</v>
      </c>
      <c r="J1015" s="461">
        <v>4801833.7241477612</v>
      </c>
      <c r="K1015" s="288" t="s">
        <v>838</v>
      </c>
      <c r="L1015" s="289"/>
      <c r="O1015" t="s">
        <v>626</v>
      </c>
    </row>
    <row r="1016" spans="2:15" customFormat="1" ht="16.2" x14ac:dyDescent="0.35">
      <c r="B1016" s="289" t="s">
        <v>504</v>
      </c>
      <c r="C1016" t="s">
        <v>1213</v>
      </c>
      <c r="D1016" t="s">
        <v>483</v>
      </c>
      <c r="E1016" t="s">
        <v>790</v>
      </c>
      <c r="F1016" s="472"/>
      <c r="G1016" s="11" t="s">
        <v>1224</v>
      </c>
      <c r="H1016" s="11"/>
      <c r="I1016" t="s">
        <v>109</v>
      </c>
      <c r="J1016" s="461">
        <v>18686256.641836245</v>
      </c>
      <c r="K1016" s="288" t="s">
        <v>838</v>
      </c>
      <c r="L1016" s="289"/>
      <c r="O1016" t="s">
        <v>626</v>
      </c>
    </row>
    <row r="1017" spans="2:15" customFormat="1" ht="16.2" x14ac:dyDescent="0.35">
      <c r="B1017" s="289" t="s">
        <v>504</v>
      </c>
      <c r="C1017" t="s">
        <v>1213</v>
      </c>
      <c r="D1017" t="s">
        <v>765</v>
      </c>
      <c r="E1017" t="s">
        <v>758</v>
      </c>
      <c r="F1017" s="472"/>
      <c r="G1017" s="11" t="s">
        <v>1224</v>
      </c>
      <c r="H1017" s="11"/>
      <c r="I1017" t="s">
        <v>109</v>
      </c>
      <c r="J1017" s="461">
        <v>1183175.3500000001</v>
      </c>
      <c r="K1017" s="288" t="s">
        <v>838</v>
      </c>
      <c r="L1017" s="289"/>
      <c r="O1017" t="s">
        <v>626</v>
      </c>
    </row>
    <row r="1018" spans="2:15" customFormat="1" ht="16.2" x14ac:dyDescent="0.35">
      <c r="B1018" s="289" t="s">
        <v>504</v>
      </c>
      <c r="C1018" t="s">
        <v>1213</v>
      </c>
      <c r="D1018" t="s">
        <v>765</v>
      </c>
      <c r="E1018" t="s">
        <v>761</v>
      </c>
      <c r="F1018" s="472"/>
      <c r="G1018" s="11" t="s">
        <v>1224</v>
      </c>
      <c r="H1018" s="11"/>
      <c r="I1018" t="s">
        <v>109</v>
      </c>
      <c r="J1018" s="461">
        <v>693119</v>
      </c>
      <c r="K1018" s="288" t="s">
        <v>838</v>
      </c>
      <c r="L1018" s="289"/>
      <c r="O1018" t="s">
        <v>626</v>
      </c>
    </row>
    <row r="1019" spans="2:15" customFormat="1" ht="16.2" x14ac:dyDescent="0.35">
      <c r="B1019" s="289" t="s">
        <v>504</v>
      </c>
      <c r="C1019" t="s">
        <v>1213</v>
      </c>
      <c r="D1019" t="s">
        <v>765</v>
      </c>
      <c r="E1019" t="s">
        <v>772</v>
      </c>
      <c r="F1019" s="472"/>
      <c r="G1019" s="11" t="s">
        <v>1224</v>
      </c>
      <c r="H1019" s="11"/>
      <c r="I1019" t="s">
        <v>109</v>
      </c>
      <c r="J1019" s="461">
        <v>450000</v>
      </c>
      <c r="K1019" s="288" t="s">
        <v>838</v>
      </c>
      <c r="L1019" s="289"/>
      <c r="O1019" t="s">
        <v>626</v>
      </c>
    </row>
    <row r="1020" spans="2:15" customFormat="1" ht="16.2" x14ac:dyDescent="0.35">
      <c r="B1020" s="289" t="s">
        <v>504</v>
      </c>
      <c r="C1020" t="s">
        <v>1213</v>
      </c>
      <c r="D1020" t="s">
        <v>765</v>
      </c>
      <c r="E1020" t="s">
        <v>783</v>
      </c>
      <c r="F1020" s="472"/>
      <c r="G1020" s="11" t="s">
        <v>1224</v>
      </c>
      <c r="H1020" s="11"/>
      <c r="I1020" t="s">
        <v>109</v>
      </c>
      <c r="J1020" s="461">
        <v>225000</v>
      </c>
      <c r="K1020" s="288" t="s">
        <v>838</v>
      </c>
      <c r="L1020" s="289"/>
      <c r="O1020" t="s">
        <v>626</v>
      </c>
    </row>
    <row r="1021" spans="2:15" customFormat="1" ht="16.2" x14ac:dyDescent="0.35">
      <c r="B1021" s="289" t="s">
        <v>504</v>
      </c>
      <c r="C1021" t="s">
        <v>1213</v>
      </c>
      <c r="D1021" t="s">
        <v>765</v>
      </c>
      <c r="E1021" t="s">
        <v>784</v>
      </c>
      <c r="F1021" s="472"/>
      <c r="G1021" s="11" t="s">
        <v>1224</v>
      </c>
      <c r="H1021" s="11"/>
      <c r="I1021" t="s">
        <v>109</v>
      </c>
      <c r="J1021" s="461">
        <v>263560</v>
      </c>
      <c r="K1021" s="288" t="s">
        <v>838</v>
      </c>
      <c r="L1021" s="289"/>
      <c r="O1021" t="s">
        <v>626</v>
      </c>
    </row>
    <row r="1022" spans="2:15" customFormat="1" ht="16.2" x14ac:dyDescent="0.35">
      <c r="B1022" s="289" t="s">
        <v>504</v>
      </c>
      <c r="C1022" t="s">
        <v>1213</v>
      </c>
      <c r="D1022" t="s">
        <v>765</v>
      </c>
      <c r="E1022" t="s">
        <v>785</v>
      </c>
      <c r="F1022" s="472"/>
      <c r="G1022" s="11" t="s">
        <v>1224</v>
      </c>
      <c r="H1022" s="11"/>
      <c r="I1022" t="s">
        <v>109</v>
      </c>
      <c r="J1022" s="461">
        <v>850000</v>
      </c>
      <c r="K1022" s="288" t="s">
        <v>838</v>
      </c>
      <c r="L1022" s="289"/>
      <c r="O1022" t="s">
        <v>626</v>
      </c>
    </row>
    <row r="1023" spans="2:15" customFormat="1" ht="16.2" x14ac:dyDescent="0.35">
      <c r="B1023" s="289" t="s">
        <v>504</v>
      </c>
      <c r="C1023" t="s">
        <v>1213</v>
      </c>
      <c r="D1023" t="s">
        <v>765</v>
      </c>
      <c r="E1023" t="s">
        <v>795</v>
      </c>
      <c r="F1023" s="472"/>
      <c r="G1023" s="11" t="s">
        <v>1224</v>
      </c>
      <c r="H1023" s="11"/>
      <c r="I1023" t="s">
        <v>109</v>
      </c>
      <c r="J1023" s="461">
        <v>78319.48</v>
      </c>
      <c r="K1023" s="288" t="s">
        <v>838</v>
      </c>
      <c r="L1023" s="289"/>
      <c r="O1023" t="s">
        <v>626</v>
      </c>
    </row>
    <row r="1024" spans="2:15" customFormat="1" ht="16.2" x14ac:dyDescent="0.35">
      <c r="B1024" s="289" t="s">
        <v>504</v>
      </c>
      <c r="C1024" t="s">
        <v>1213</v>
      </c>
      <c r="D1024" t="s">
        <v>778</v>
      </c>
      <c r="E1024" t="s">
        <v>754</v>
      </c>
      <c r="F1024" s="472"/>
      <c r="G1024" s="11" t="s">
        <v>1224</v>
      </c>
      <c r="H1024" s="11"/>
      <c r="I1024" t="s">
        <v>109</v>
      </c>
      <c r="J1024" s="461">
        <v>44500</v>
      </c>
      <c r="K1024" s="288" t="s">
        <v>838</v>
      </c>
      <c r="L1024" s="289"/>
      <c r="O1024" t="s">
        <v>626</v>
      </c>
    </row>
    <row r="1025" spans="2:35" customFormat="1" ht="16.2" x14ac:dyDescent="0.35">
      <c r="B1025" s="289" t="s">
        <v>504</v>
      </c>
      <c r="C1025" t="s">
        <v>1214</v>
      </c>
      <c r="D1025" t="s">
        <v>471</v>
      </c>
      <c r="E1025" t="s">
        <v>750</v>
      </c>
      <c r="F1025" s="472"/>
      <c r="G1025" s="11" t="s">
        <v>1224</v>
      </c>
      <c r="H1025" s="11"/>
      <c r="I1025" t="s">
        <v>109</v>
      </c>
      <c r="J1025" s="461">
        <v>4985478.4891203986</v>
      </c>
      <c r="K1025" s="288" t="s">
        <v>838</v>
      </c>
      <c r="L1025" s="289"/>
      <c r="O1025" t="s">
        <v>626</v>
      </c>
    </row>
    <row r="1026" spans="2:35" customFormat="1" ht="16.2" x14ac:dyDescent="0.35">
      <c r="B1026" s="289" t="s">
        <v>504</v>
      </c>
      <c r="C1026" t="s">
        <v>1214</v>
      </c>
      <c r="D1026" t="s">
        <v>473</v>
      </c>
      <c r="E1026" t="s">
        <v>742</v>
      </c>
      <c r="F1026" s="472"/>
      <c r="G1026" s="11" t="s">
        <v>1224</v>
      </c>
      <c r="H1026" s="11"/>
      <c r="I1026" t="s">
        <v>109</v>
      </c>
      <c r="J1026" s="461">
        <v>102.26504909331078</v>
      </c>
      <c r="K1026" s="288" t="s">
        <v>838</v>
      </c>
      <c r="L1026" s="289"/>
      <c r="O1026" t="s">
        <v>626</v>
      </c>
    </row>
    <row r="1027" spans="2:35" customFormat="1" ht="16.2" x14ac:dyDescent="0.35">
      <c r="B1027" s="289" t="s">
        <v>504</v>
      </c>
      <c r="C1027" t="s">
        <v>1214</v>
      </c>
      <c r="D1027" t="s">
        <v>473</v>
      </c>
      <c r="E1027" t="s">
        <v>743</v>
      </c>
      <c r="F1027" s="472"/>
      <c r="G1027" s="11" t="s">
        <v>1224</v>
      </c>
      <c r="H1027" s="11"/>
      <c r="I1027" t="s">
        <v>109</v>
      </c>
      <c r="J1027" s="461">
        <v>287.6825400690289</v>
      </c>
      <c r="K1027" s="288" t="s">
        <v>838</v>
      </c>
      <c r="L1027" s="289"/>
      <c r="O1027" t="s">
        <v>626</v>
      </c>
    </row>
    <row r="1028" spans="2:35" s="83" customFormat="1" x14ac:dyDescent="0.35">
      <c r="B1028" s="92" t="e">
        <f>VLOOKUP(C1028,[1]!Companies[#Data],3,FALSE)</f>
        <v>#REF!</v>
      </c>
      <c r="C1028" s="92" t="s">
        <v>486</v>
      </c>
      <c r="D1028" s="381"/>
      <c r="E1028" s="381"/>
      <c r="F1028" s="381"/>
      <c r="G1028" s="381"/>
      <c r="H1028" s="92"/>
      <c r="I1028" s="381"/>
      <c r="J1028" s="386"/>
      <c r="K1028" s="381"/>
      <c r="L1028" s="381"/>
      <c r="M1028" s="381"/>
      <c r="N1028" s="381"/>
      <c r="O1028" s="381" t="s">
        <v>854</v>
      </c>
      <c r="P1028" s="381"/>
      <c r="Q1028" s="381"/>
      <c r="R1028" s="381"/>
      <c r="S1028" s="381"/>
      <c r="T1028" s="381"/>
      <c r="U1028" s="381"/>
      <c r="V1028" s="381"/>
      <c r="W1028" s="381"/>
      <c r="X1028" s="381"/>
      <c r="Y1028" s="381"/>
      <c r="Z1028" s="381"/>
      <c r="AA1028" s="381"/>
      <c r="AB1028" s="381"/>
      <c r="AC1028" s="381"/>
      <c r="AD1028" s="381"/>
      <c r="AE1028" s="381"/>
      <c r="AF1028" s="381"/>
      <c r="AG1028" s="381"/>
      <c r="AH1028" s="381"/>
      <c r="AI1028" s="381"/>
    </row>
    <row r="1029" spans="2:35" s="83" customFormat="1" ht="15.6" thickBot="1" x14ac:dyDescent="0.4">
      <c r="B1029" s="381"/>
      <c r="C1029" s="381"/>
      <c r="D1029" s="381"/>
      <c r="E1029" s="381"/>
      <c r="F1029" s="381"/>
      <c r="G1029" s="387"/>
      <c r="H1029" s="381"/>
      <c r="I1029" s="381"/>
      <c r="J1029" s="381"/>
      <c r="K1029" s="381"/>
      <c r="L1029" s="381"/>
      <c r="M1029" s="381"/>
      <c r="N1029" s="381"/>
      <c r="O1029" s="381"/>
      <c r="P1029" s="381"/>
      <c r="Q1029" s="381"/>
      <c r="R1029" s="381"/>
      <c r="S1029" s="381"/>
      <c r="T1029" s="381"/>
      <c r="U1029" s="381"/>
      <c r="V1029" s="381"/>
      <c r="W1029" s="381"/>
      <c r="X1029" s="381"/>
      <c r="Y1029" s="381"/>
      <c r="Z1029" s="381"/>
      <c r="AA1029" s="381"/>
      <c r="AB1029" s="381"/>
      <c r="AC1029" s="381"/>
      <c r="AD1029" s="381"/>
      <c r="AE1029" s="381"/>
      <c r="AF1029" s="381"/>
      <c r="AG1029" s="381"/>
      <c r="AH1029" s="381"/>
      <c r="AI1029" s="381"/>
    </row>
    <row r="1030" spans="2:35" s="83" customFormat="1" ht="15.6" thickBot="1" x14ac:dyDescent="0.4">
      <c r="B1030" s="381"/>
      <c r="C1030" s="381"/>
      <c r="D1030" s="381"/>
      <c r="E1030" s="381"/>
      <c r="F1030" s="381"/>
      <c r="G1030" s="387"/>
      <c r="H1030" s="111" t="s">
        <v>804</v>
      </c>
      <c r="I1030" s="108"/>
      <c r="J1030" s="94">
        <f>SUM(J15:J1027)</f>
        <v>2749392602.490438</v>
      </c>
      <c r="K1030" s="381"/>
      <c r="L1030" s="381"/>
      <c r="M1030" s="381"/>
      <c r="N1030" s="381"/>
      <c r="O1030" s="381"/>
      <c r="P1030" s="381"/>
      <c r="Q1030" s="381"/>
      <c r="R1030" s="381"/>
      <c r="S1030" s="381"/>
      <c r="T1030" s="381"/>
      <c r="U1030" s="381"/>
      <c r="V1030" s="381"/>
      <c r="W1030" s="381"/>
      <c r="X1030" s="381"/>
      <c r="Y1030" s="381"/>
      <c r="Z1030" s="381"/>
      <c r="AA1030" s="381"/>
      <c r="AB1030" s="381"/>
      <c r="AC1030" s="381"/>
      <c r="AD1030" s="381"/>
      <c r="AE1030" s="381"/>
      <c r="AF1030" s="381"/>
      <c r="AG1030" s="381"/>
      <c r="AH1030" s="381"/>
      <c r="AI1030" s="381"/>
    </row>
    <row r="1031" spans="2:35" s="83" customFormat="1" ht="15.6" thickBot="1" x14ac:dyDescent="0.4">
      <c r="B1031" s="381"/>
      <c r="C1031" s="381"/>
      <c r="D1031" s="381"/>
      <c r="E1031" s="381"/>
      <c r="F1031" s="381"/>
      <c r="G1031" s="387"/>
      <c r="H1031" s="110"/>
      <c r="I1031" s="110"/>
      <c r="J1031" s="109"/>
      <c r="K1031" s="381"/>
      <c r="L1031" s="381"/>
      <c r="M1031" s="381"/>
      <c r="N1031" s="381"/>
      <c r="O1031" s="381"/>
      <c r="P1031" s="381"/>
      <c r="Q1031" s="381"/>
      <c r="R1031" s="381"/>
      <c r="S1031" s="381"/>
      <c r="T1031" s="381"/>
      <c r="U1031" s="381"/>
      <c r="V1031" s="381"/>
      <c r="W1031" s="381"/>
      <c r="X1031" s="381"/>
      <c r="Y1031" s="381"/>
      <c r="Z1031" s="381"/>
      <c r="AA1031" s="381"/>
      <c r="AB1031" s="381"/>
      <c r="AC1031" s="381"/>
      <c r="AD1031" s="381"/>
      <c r="AE1031" s="381"/>
      <c r="AF1031" s="381"/>
      <c r="AG1031" s="381"/>
      <c r="AH1031" s="381"/>
      <c r="AI1031" s="381"/>
    </row>
    <row r="1032" spans="2:35" s="83" customFormat="1" ht="16.8" thickBot="1" x14ac:dyDescent="0.4">
      <c r="B1032" s="381"/>
      <c r="C1032" s="381"/>
      <c r="D1032" s="381"/>
      <c r="E1032" s="381"/>
      <c r="F1032" s="381"/>
      <c r="G1032" s="387"/>
      <c r="H1032" s="93" t="str">
        <f>"Total en "&amp;'[1]Part 1 - About'!$E$44</f>
        <v>Total en XXX</v>
      </c>
      <c r="I1032" s="108"/>
      <c r="J1032" s="94">
        <f>IF('[1]Part 1 - About'!$E$44="USD",0,SUMIF(Table10[Devise de déclaration],'[1]Part 1 - About'!$E$44,Table10[Valeur des revenus]))+(IFERROR(SUMIF(Table10[Devise de déclaration],"USD",Table10[Valeur des revenus])*'[1]Part 1 - About'!$E$45,0))</f>
        <v>0</v>
      </c>
      <c r="K1032" s="381"/>
      <c r="L1032" s="381"/>
      <c r="M1032" s="381"/>
      <c r="N1032" s="381"/>
      <c r="O1032" s="381"/>
      <c r="P1032" s="381"/>
      <c r="Q1032" s="381"/>
      <c r="R1032" s="381"/>
      <c r="S1032" s="381"/>
      <c r="T1032" s="381"/>
      <c r="U1032" s="381"/>
      <c r="V1032" s="381"/>
      <c r="W1032" s="381"/>
      <c r="X1032" s="381"/>
      <c r="Y1032" s="381"/>
      <c r="Z1032" s="381"/>
      <c r="AA1032" s="381"/>
      <c r="AB1032" s="381"/>
      <c r="AC1032" s="381"/>
      <c r="AD1032" s="381"/>
      <c r="AE1032" s="381"/>
      <c r="AF1032" s="381"/>
      <c r="AG1032" s="381"/>
      <c r="AH1032" s="381"/>
      <c r="AI1032" s="381"/>
    </row>
    <row r="1033" spans="2:35" s="83" customFormat="1" x14ac:dyDescent="0.35">
      <c r="B1033" s="381"/>
      <c r="C1033" s="381"/>
      <c r="D1033" s="381"/>
      <c r="E1033" s="381"/>
      <c r="F1033" s="381"/>
      <c r="G1033" s="381"/>
      <c r="H1033" s="381"/>
      <c r="I1033" s="381"/>
      <c r="J1033" s="381"/>
      <c r="K1033" s="381"/>
      <c r="L1033" s="381"/>
      <c r="M1033" s="381"/>
      <c r="N1033" s="381"/>
      <c r="O1033" s="381"/>
      <c r="P1033" s="381"/>
      <c r="Q1033" s="381"/>
      <c r="R1033" s="381"/>
      <c r="S1033" s="381"/>
      <c r="T1033" s="381"/>
      <c r="U1033" s="381"/>
      <c r="V1033" s="381"/>
      <c r="W1033" s="381"/>
      <c r="X1033" s="381"/>
      <c r="Y1033" s="381"/>
      <c r="Z1033" s="381"/>
      <c r="AA1033" s="381"/>
      <c r="AB1033" s="381"/>
      <c r="AC1033" s="381"/>
      <c r="AD1033" s="381"/>
      <c r="AE1033" s="381"/>
      <c r="AF1033" s="381"/>
      <c r="AG1033" s="381"/>
      <c r="AH1033" s="381"/>
      <c r="AI1033" s="381"/>
    </row>
    <row r="1034" spans="2:35" ht="23.25" customHeight="1" x14ac:dyDescent="0.35">
      <c r="C1034" s="600" t="s">
        <v>805</v>
      </c>
      <c r="D1034" s="600"/>
      <c r="E1034" s="600"/>
      <c r="F1034" s="600"/>
      <c r="G1034" s="600"/>
      <c r="H1034" s="600"/>
      <c r="I1034" s="600"/>
      <c r="J1034" s="600"/>
      <c r="K1034" s="600"/>
      <c r="L1034" s="600"/>
      <c r="M1034" s="600"/>
      <c r="N1034" s="600"/>
      <c r="O1034" s="210"/>
    </row>
    <row r="1035" spans="2:35" s="83" customFormat="1" x14ac:dyDescent="0.35">
      <c r="B1035" s="381"/>
      <c r="C1035" s="596" t="s">
        <v>806</v>
      </c>
      <c r="D1035" s="596"/>
      <c r="E1035" s="596"/>
      <c r="F1035" s="596"/>
      <c r="G1035" s="596"/>
      <c r="H1035" s="596"/>
      <c r="I1035" s="596"/>
      <c r="J1035" s="596"/>
      <c r="K1035" s="596"/>
      <c r="L1035" s="596"/>
      <c r="M1035" s="596"/>
      <c r="N1035" s="596"/>
      <c r="O1035" s="209"/>
      <c r="P1035" s="381"/>
      <c r="Q1035" s="381"/>
      <c r="R1035" s="381"/>
      <c r="S1035" s="381"/>
      <c r="T1035" s="381"/>
      <c r="U1035" s="381"/>
      <c r="V1035" s="381"/>
      <c r="W1035" s="381"/>
      <c r="X1035" s="381"/>
      <c r="Y1035" s="381"/>
      <c r="Z1035" s="381"/>
      <c r="AA1035" s="381"/>
      <c r="AB1035" s="381"/>
      <c r="AC1035" s="381"/>
      <c r="AD1035" s="381"/>
      <c r="AE1035" s="381"/>
      <c r="AF1035" s="381"/>
      <c r="AG1035" s="381"/>
      <c r="AH1035" s="381"/>
      <c r="AI1035" s="381"/>
    </row>
    <row r="1036" spans="2:35" s="83" customFormat="1" x14ac:dyDescent="0.35">
      <c r="C1036" s="596"/>
      <c r="D1036" s="596"/>
      <c r="E1036" s="596"/>
      <c r="F1036" s="596"/>
      <c r="G1036" s="596"/>
      <c r="H1036" s="596"/>
      <c r="I1036" s="596"/>
      <c r="J1036" s="596"/>
      <c r="K1036" s="596"/>
      <c r="L1036" s="596"/>
      <c r="M1036" s="596"/>
      <c r="N1036" s="596"/>
      <c r="O1036" s="209"/>
      <c r="P1036" s="381"/>
      <c r="Q1036" s="381"/>
      <c r="R1036" s="381"/>
      <c r="S1036" s="381"/>
      <c r="T1036" s="381"/>
      <c r="U1036" s="381"/>
      <c r="V1036" s="381"/>
      <c r="W1036" s="381"/>
      <c r="X1036" s="381"/>
      <c r="Y1036" s="381"/>
      <c r="Z1036" s="381"/>
      <c r="AA1036" s="381"/>
      <c r="AB1036" s="381"/>
      <c r="AC1036" s="381"/>
      <c r="AD1036" s="381"/>
      <c r="AE1036" s="381"/>
      <c r="AF1036" s="381"/>
      <c r="AG1036" s="381"/>
      <c r="AH1036" s="381"/>
    </row>
    <row r="1037" spans="2:35" s="83" customFormat="1" x14ac:dyDescent="0.35">
      <c r="C1037" s="596" t="s">
        <v>807</v>
      </c>
      <c r="D1037" s="596"/>
      <c r="E1037" s="596"/>
      <c r="F1037" s="596"/>
      <c r="G1037" s="596"/>
      <c r="H1037" s="596"/>
      <c r="I1037" s="596"/>
      <c r="J1037" s="596"/>
      <c r="K1037" s="596"/>
      <c r="L1037" s="596"/>
      <c r="M1037" s="596"/>
      <c r="N1037" s="596"/>
      <c r="O1037" s="209"/>
      <c r="P1037" s="381"/>
      <c r="Q1037" s="381"/>
      <c r="R1037" s="381"/>
      <c r="S1037" s="381"/>
      <c r="T1037" s="381"/>
      <c r="U1037" s="381"/>
      <c r="V1037" s="381"/>
      <c r="W1037" s="381"/>
      <c r="X1037" s="381"/>
      <c r="Y1037" s="381"/>
      <c r="Z1037" s="381"/>
      <c r="AA1037" s="381"/>
      <c r="AB1037" s="381"/>
      <c r="AC1037" s="381"/>
      <c r="AD1037" s="381"/>
      <c r="AE1037" s="381"/>
      <c r="AF1037" s="381"/>
      <c r="AG1037" s="381"/>
      <c r="AH1037" s="381"/>
    </row>
    <row r="1038" spans="2:35" s="83" customFormat="1" x14ac:dyDescent="0.35">
      <c r="C1038" s="596" t="s">
        <v>809</v>
      </c>
      <c r="D1038" s="596"/>
      <c r="E1038" s="596"/>
      <c r="F1038" s="596"/>
      <c r="G1038" s="596"/>
      <c r="H1038" s="596"/>
      <c r="I1038" s="596"/>
      <c r="J1038" s="596"/>
      <c r="K1038" s="596"/>
      <c r="L1038" s="596"/>
      <c r="M1038" s="596"/>
      <c r="N1038" s="596"/>
      <c r="O1038" s="209"/>
      <c r="P1038" s="381"/>
      <c r="Q1038" s="381"/>
      <c r="R1038" s="381"/>
      <c r="S1038" s="381"/>
      <c r="T1038" s="381"/>
      <c r="U1038" s="381"/>
      <c r="V1038" s="381"/>
      <c r="W1038" s="381"/>
      <c r="X1038" s="381"/>
      <c r="Y1038" s="381"/>
      <c r="Z1038" s="381"/>
      <c r="AA1038" s="381"/>
      <c r="AB1038" s="381"/>
      <c r="AC1038" s="381"/>
      <c r="AD1038" s="381"/>
      <c r="AE1038" s="381"/>
      <c r="AF1038" s="381"/>
      <c r="AG1038" s="381"/>
      <c r="AH1038" s="381"/>
    </row>
    <row r="1039" spans="2:35" s="83" customFormat="1" x14ac:dyDescent="0.35">
      <c r="C1039" s="596" t="s">
        <v>815</v>
      </c>
      <c r="D1039" s="596"/>
      <c r="E1039" s="596"/>
      <c r="F1039" s="596"/>
      <c r="G1039" s="596"/>
      <c r="H1039" s="596"/>
      <c r="I1039" s="596"/>
      <c r="J1039" s="596"/>
      <c r="K1039" s="596"/>
      <c r="L1039" s="596"/>
      <c r="M1039" s="596"/>
      <c r="N1039" s="596"/>
      <c r="O1039" s="209"/>
      <c r="P1039" s="381"/>
      <c r="Q1039" s="381"/>
      <c r="R1039" s="381"/>
      <c r="S1039" s="381"/>
      <c r="T1039" s="381"/>
      <c r="U1039" s="381"/>
      <c r="V1039" s="381"/>
      <c r="W1039" s="381"/>
      <c r="X1039" s="381"/>
      <c r="Y1039" s="381"/>
      <c r="Z1039" s="381"/>
      <c r="AA1039" s="381"/>
      <c r="AB1039" s="381"/>
      <c r="AC1039" s="381"/>
      <c r="AD1039" s="381"/>
      <c r="AE1039" s="381"/>
      <c r="AF1039" s="381"/>
      <c r="AG1039" s="381"/>
      <c r="AH1039" s="381"/>
    </row>
    <row r="1040" spans="2:35" s="83" customFormat="1" x14ac:dyDescent="0.35">
      <c r="C1040" s="596" t="s">
        <v>817</v>
      </c>
      <c r="D1040" s="596"/>
      <c r="E1040" s="596"/>
      <c r="F1040" s="596"/>
      <c r="G1040" s="596"/>
      <c r="H1040" s="596"/>
      <c r="I1040" s="596"/>
      <c r="J1040" s="596"/>
      <c r="K1040" s="596"/>
      <c r="L1040" s="596"/>
      <c r="M1040" s="596"/>
      <c r="N1040" s="596"/>
      <c r="O1040" s="209"/>
      <c r="P1040" s="381"/>
      <c r="Q1040" s="381"/>
      <c r="R1040" s="381"/>
      <c r="S1040" s="381"/>
      <c r="T1040" s="381"/>
      <c r="U1040" s="381"/>
      <c r="V1040" s="381"/>
      <c r="W1040" s="381"/>
      <c r="X1040" s="381"/>
      <c r="Y1040" s="381"/>
      <c r="Z1040" s="381"/>
      <c r="AA1040" s="381"/>
      <c r="AB1040" s="381"/>
      <c r="AC1040" s="381"/>
      <c r="AD1040" s="381"/>
      <c r="AE1040" s="381"/>
      <c r="AF1040" s="381"/>
      <c r="AG1040" s="381"/>
      <c r="AH1040" s="381"/>
    </row>
    <row r="1041" spans="3:34" s="83" customFormat="1" x14ac:dyDescent="0.35">
      <c r="C1041" s="596" t="s">
        <v>818</v>
      </c>
      <c r="D1041" s="596"/>
      <c r="E1041" s="596"/>
      <c r="F1041" s="596"/>
      <c r="G1041" s="596"/>
      <c r="H1041" s="596"/>
      <c r="I1041" s="596"/>
      <c r="J1041" s="596"/>
      <c r="K1041" s="596"/>
      <c r="L1041" s="596"/>
      <c r="M1041" s="596"/>
      <c r="N1041" s="596"/>
      <c r="O1041" s="209"/>
      <c r="P1041" s="381"/>
      <c r="Q1041" s="381"/>
      <c r="R1041" s="381"/>
      <c r="S1041" s="381"/>
      <c r="T1041" s="381"/>
      <c r="U1041" s="381"/>
      <c r="V1041" s="381"/>
      <c r="W1041" s="381"/>
      <c r="X1041" s="381"/>
      <c r="Y1041" s="381"/>
      <c r="Z1041" s="381"/>
      <c r="AA1041" s="381"/>
      <c r="AB1041" s="381"/>
      <c r="AC1041" s="381"/>
      <c r="AD1041" s="381"/>
      <c r="AE1041" s="381"/>
      <c r="AF1041" s="381"/>
      <c r="AG1041" s="381"/>
      <c r="AH1041" s="381"/>
    </row>
    <row r="1042" spans="3:34" s="83" customFormat="1" x14ac:dyDescent="0.35">
      <c r="C1042" s="596"/>
      <c r="D1042" s="596"/>
      <c r="E1042" s="596"/>
      <c r="F1042" s="596"/>
      <c r="G1042" s="596"/>
      <c r="H1042" s="596"/>
      <c r="I1042" s="596"/>
      <c r="J1042" s="596"/>
      <c r="K1042" s="596"/>
      <c r="L1042" s="596"/>
      <c r="M1042" s="596"/>
      <c r="N1042" s="596"/>
      <c r="O1042" s="209"/>
      <c r="P1042" s="381"/>
      <c r="Q1042" s="381"/>
      <c r="R1042" s="381"/>
      <c r="S1042" s="381"/>
      <c r="T1042" s="381"/>
      <c r="U1042" s="381"/>
      <c r="V1042" s="381"/>
      <c r="W1042" s="381"/>
      <c r="X1042" s="381"/>
      <c r="Y1042" s="381"/>
      <c r="Z1042" s="381"/>
      <c r="AA1042" s="381"/>
      <c r="AB1042" s="381"/>
      <c r="AC1042" s="381"/>
      <c r="AD1042" s="381"/>
      <c r="AE1042" s="381"/>
      <c r="AF1042" s="381"/>
      <c r="AG1042" s="381"/>
      <c r="AH1042" s="381"/>
    </row>
    <row r="1043" spans="3:34" s="83" customFormat="1" ht="16.5" customHeight="1" thickBot="1" x14ac:dyDescent="0.4">
      <c r="C1043" s="595"/>
      <c r="D1043" s="595"/>
      <c r="E1043" s="595"/>
      <c r="F1043" s="595"/>
      <c r="G1043" s="595"/>
      <c r="H1043" s="595"/>
      <c r="I1043" s="595"/>
      <c r="J1043" s="595"/>
      <c r="K1043" s="595"/>
      <c r="L1043" s="595"/>
      <c r="M1043" s="595"/>
      <c r="N1043" s="595"/>
      <c r="O1043" s="207"/>
      <c r="P1043" s="381"/>
      <c r="Q1043" s="381"/>
      <c r="R1043" s="381"/>
      <c r="S1043" s="381"/>
      <c r="T1043" s="381"/>
      <c r="U1043" s="381"/>
      <c r="V1043" s="381"/>
      <c r="W1043" s="381"/>
      <c r="X1043" s="381"/>
      <c r="Y1043" s="381"/>
      <c r="Z1043" s="381"/>
      <c r="AA1043" s="381"/>
      <c r="AB1043" s="381"/>
      <c r="AC1043" s="381"/>
      <c r="AD1043" s="381"/>
      <c r="AE1043" s="381"/>
      <c r="AF1043" s="381"/>
      <c r="AG1043" s="381"/>
      <c r="AH1043" s="381"/>
    </row>
    <row r="1044" spans="3:34" s="83" customFormat="1" x14ac:dyDescent="0.35">
      <c r="C1044" s="580"/>
      <c r="D1044" s="580"/>
      <c r="E1044" s="580"/>
      <c r="F1044" s="580"/>
      <c r="G1044" s="580"/>
      <c r="H1044" s="580"/>
      <c r="I1044" s="580"/>
      <c r="J1044" s="580"/>
      <c r="K1044" s="580"/>
      <c r="L1044" s="580"/>
      <c r="M1044" s="580"/>
      <c r="N1044" s="580"/>
      <c r="O1044" s="207"/>
      <c r="P1044" s="381"/>
      <c r="Q1044" s="381"/>
      <c r="R1044" s="381"/>
      <c r="S1044" s="381"/>
      <c r="T1044" s="381"/>
      <c r="U1044" s="381"/>
      <c r="V1044" s="381"/>
      <c r="W1044" s="381"/>
      <c r="X1044" s="381"/>
      <c r="Y1044" s="381"/>
      <c r="Z1044" s="381"/>
      <c r="AA1044" s="381"/>
      <c r="AB1044" s="381"/>
      <c r="AC1044" s="381"/>
      <c r="AD1044" s="381"/>
      <c r="AE1044" s="381"/>
      <c r="AF1044" s="381"/>
      <c r="AG1044" s="381"/>
      <c r="AH1044" s="381"/>
    </row>
    <row r="1045" spans="3:34" s="83" customFormat="1" ht="15.6" thickBot="1" x14ac:dyDescent="0.4">
      <c r="C1045" s="572" t="s">
        <v>698</v>
      </c>
      <c r="D1045" s="573"/>
      <c r="E1045" s="573"/>
      <c r="F1045" s="573"/>
      <c r="G1045" s="573"/>
      <c r="H1045" s="573"/>
      <c r="I1045" s="573"/>
      <c r="J1045" s="573"/>
      <c r="K1045" s="573"/>
      <c r="L1045" s="573"/>
      <c r="M1045" s="573"/>
      <c r="N1045" s="573"/>
      <c r="O1045" s="203"/>
      <c r="P1045" s="381"/>
      <c r="Q1045" s="381"/>
      <c r="R1045" s="381"/>
      <c r="S1045" s="381"/>
      <c r="T1045" s="381"/>
      <c r="U1045" s="381"/>
      <c r="V1045" s="381"/>
      <c r="W1045" s="381"/>
      <c r="X1045" s="381"/>
      <c r="Y1045" s="381"/>
      <c r="Z1045" s="381"/>
      <c r="AA1045" s="381"/>
      <c r="AB1045" s="381"/>
      <c r="AC1045" s="381"/>
      <c r="AD1045" s="381"/>
      <c r="AE1045" s="381"/>
      <c r="AF1045" s="381"/>
      <c r="AG1045" s="381"/>
      <c r="AH1045" s="381"/>
    </row>
    <row r="1046" spans="3:34" s="83" customFormat="1" x14ac:dyDescent="0.35">
      <c r="C1046" s="574" t="s">
        <v>699</v>
      </c>
      <c r="D1046" s="575"/>
      <c r="E1046" s="575"/>
      <c r="F1046" s="575"/>
      <c r="G1046" s="575"/>
      <c r="H1046" s="575"/>
      <c r="I1046" s="575"/>
      <c r="J1046" s="575"/>
      <c r="K1046" s="575"/>
      <c r="L1046" s="575"/>
      <c r="M1046" s="575"/>
      <c r="N1046" s="575"/>
      <c r="O1046" s="203"/>
      <c r="P1046" s="381"/>
      <c r="Q1046" s="381"/>
      <c r="R1046" s="381"/>
      <c r="S1046" s="381"/>
      <c r="T1046" s="381"/>
      <c r="U1046" s="381"/>
      <c r="V1046" s="381"/>
      <c r="W1046" s="381"/>
      <c r="X1046" s="381"/>
      <c r="Y1046" s="381"/>
      <c r="Z1046" s="381"/>
      <c r="AA1046" s="381"/>
      <c r="AB1046" s="381"/>
      <c r="AC1046" s="381"/>
      <c r="AD1046" s="381"/>
      <c r="AE1046" s="381"/>
      <c r="AF1046" s="381"/>
      <c r="AG1046" s="381"/>
      <c r="AH1046" s="381"/>
    </row>
    <row r="1047" spans="3:34" s="83" customFormat="1" ht="15.6" thickBot="1" x14ac:dyDescent="0.4">
      <c r="C1047" s="581"/>
      <c r="D1047" s="581"/>
      <c r="E1047" s="581"/>
      <c r="F1047" s="581"/>
      <c r="G1047" s="581"/>
      <c r="H1047" s="581"/>
      <c r="I1047" s="581"/>
      <c r="J1047" s="581"/>
      <c r="K1047" s="581"/>
      <c r="L1047" s="581"/>
      <c r="M1047" s="581"/>
      <c r="N1047" s="581"/>
      <c r="O1047" s="207"/>
      <c r="P1047" s="381"/>
      <c r="Q1047" s="381"/>
      <c r="R1047" s="381"/>
      <c r="S1047" s="381"/>
      <c r="T1047" s="381"/>
      <c r="U1047" s="381"/>
      <c r="V1047" s="381"/>
      <c r="W1047" s="381"/>
      <c r="X1047" s="381"/>
      <c r="Y1047" s="381"/>
      <c r="Z1047" s="381"/>
      <c r="AA1047" s="381"/>
      <c r="AB1047" s="381"/>
      <c r="AC1047" s="381"/>
      <c r="AD1047" s="381"/>
      <c r="AE1047" s="381"/>
      <c r="AF1047" s="381"/>
      <c r="AG1047" s="381"/>
      <c r="AH1047" s="381"/>
    </row>
    <row r="1048" spans="3:34" s="83" customFormat="1" x14ac:dyDescent="0.35">
      <c r="C1048" s="525" t="s">
        <v>30</v>
      </c>
      <c r="D1048" s="525"/>
      <c r="E1048" s="525"/>
      <c r="F1048" s="525"/>
      <c r="G1048" s="525"/>
      <c r="H1048" s="525"/>
      <c r="I1048" s="525"/>
      <c r="J1048" s="525"/>
      <c r="K1048" s="525"/>
      <c r="L1048" s="525"/>
      <c r="M1048" s="525"/>
      <c r="N1048" s="525"/>
      <c r="O1048" s="200"/>
      <c r="P1048" s="381"/>
      <c r="Q1048" s="381"/>
      <c r="R1048" s="381"/>
      <c r="S1048" s="381"/>
      <c r="T1048" s="381"/>
      <c r="U1048" s="381"/>
      <c r="V1048" s="381"/>
      <c r="W1048" s="381"/>
      <c r="X1048" s="381"/>
      <c r="Y1048" s="381"/>
      <c r="Z1048" s="381"/>
      <c r="AA1048" s="381"/>
      <c r="AB1048" s="381"/>
      <c r="AC1048" s="381"/>
      <c r="AD1048" s="381"/>
      <c r="AE1048" s="381"/>
      <c r="AF1048" s="381"/>
      <c r="AG1048" s="381"/>
      <c r="AH1048" s="381"/>
    </row>
    <row r="1049" spans="3:34" s="83" customFormat="1" ht="15.75" customHeight="1" x14ac:dyDescent="0.35">
      <c r="C1049" s="520" t="s">
        <v>31</v>
      </c>
      <c r="D1049" s="520"/>
      <c r="E1049" s="520"/>
      <c r="F1049" s="520"/>
      <c r="G1049" s="520"/>
      <c r="H1049" s="520"/>
      <c r="I1049" s="520"/>
      <c r="J1049" s="520"/>
      <c r="K1049" s="520"/>
      <c r="L1049" s="520"/>
      <c r="M1049" s="520"/>
      <c r="N1049" s="520"/>
      <c r="O1049" s="197"/>
      <c r="P1049" s="381"/>
      <c r="Q1049" s="381"/>
      <c r="R1049" s="381"/>
      <c r="S1049" s="381"/>
      <c r="T1049" s="381"/>
      <c r="U1049" s="381"/>
      <c r="V1049" s="381"/>
      <c r="W1049" s="381"/>
      <c r="X1049" s="381"/>
      <c r="Y1049" s="381"/>
      <c r="Z1049" s="381"/>
      <c r="AA1049" s="381"/>
      <c r="AB1049" s="381"/>
      <c r="AC1049" s="381"/>
      <c r="AD1049" s="381"/>
      <c r="AE1049" s="381"/>
      <c r="AF1049" s="381"/>
      <c r="AG1049" s="381"/>
      <c r="AH1049" s="381"/>
    </row>
    <row r="1050" spans="3:34" s="83" customFormat="1" x14ac:dyDescent="0.35">
      <c r="C1050" s="525" t="s">
        <v>33</v>
      </c>
      <c r="D1050" s="525"/>
      <c r="E1050" s="525"/>
      <c r="F1050" s="525"/>
      <c r="G1050" s="525"/>
      <c r="H1050" s="525"/>
      <c r="I1050" s="525"/>
      <c r="J1050" s="525"/>
      <c r="K1050" s="525"/>
      <c r="L1050" s="525"/>
      <c r="M1050" s="525"/>
      <c r="N1050" s="525"/>
      <c r="O1050" s="200"/>
      <c r="P1050" s="381"/>
      <c r="Q1050" s="381"/>
      <c r="R1050" s="381"/>
      <c r="S1050" s="381"/>
      <c r="T1050" s="381"/>
      <c r="U1050" s="381"/>
      <c r="V1050" s="381"/>
      <c r="W1050" s="381"/>
      <c r="X1050" s="381"/>
      <c r="Y1050" s="381"/>
      <c r="Z1050" s="381"/>
      <c r="AA1050" s="381"/>
      <c r="AB1050" s="381"/>
      <c r="AC1050" s="381"/>
      <c r="AD1050" s="381"/>
      <c r="AE1050" s="381"/>
      <c r="AF1050" s="381"/>
      <c r="AG1050" s="381"/>
      <c r="AH1050" s="381"/>
    </row>
    <row r="1053" spans="3:34" x14ac:dyDescent="0.35">
      <c r="J1053" s="107"/>
    </row>
    <row r="1054" spans="3:34" x14ac:dyDescent="0.35">
      <c r="J1054" s="107"/>
      <c r="K1054" s="106"/>
    </row>
    <row r="1056" spans="3:34" x14ac:dyDescent="0.35">
      <c r="K1056" s="106"/>
    </row>
  </sheetData>
  <protectedRanges>
    <protectedRange algorithmName="SHA-512" hashValue="19r0bVvPR7yZA0UiYij7Tv1CBk3noIABvFePbLhCJ4nk3L6A+Fy+RdPPS3STf+a52x4pG2PQK4FAkXK9epnlIA==" saltValue="gQC4yrLvnbJqxYZ0KSEoZA==" spinCount="100000" sqref="C1029:D1032 F1029:H1031 F1032:G1032 H1028 B1028:D1028 B15:B1027" name="Government revenues_1"/>
    <protectedRange algorithmName="SHA-512" hashValue="19r0bVvPR7yZA0UiYij7Tv1CBk3noIABvFePbLhCJ4nk3L6A+Fy+RdPPS3STf+a52x4pG2PQK4FAkXK9epnlIA==" saltValue="gQC4yrLvnbJqxYZ0KSEoZA==" spinCount="100000" sqref="I1030:I1032" name="Government revenues_2"/>
    <protectedRange algorithmName="SHA-512" hashValue="19r0bVvPR7yZA0UiYij7Tv1CBk3noIABvFePbLhCJ4nk3L6A+Fy+RdPPS3STf+a52x4pG2PQK4FAkXK9epnlIA==" saltValue="gQC4yrLvnbJqxYZ0KSEoZA==" spinCount="100000" sqref="C15:C1027 H15:H1027" name="Government revenues_1_1"/>
  </protectedRanges>
  <mergeCells count="28">
    <mergeCell ref="C7:N7"/>
    <mergeCell ref="C8:N8"/>
    <mergeCell ref="C9:N9"/>
    <mergeCell ref="C1041:N1041"/>
    <mergeCell ref="C1042:N1042"/>
    <mergeCell ref="C10:N10"/>
    <mergeCell ref="C11:N11"/>
    <mergeCell ref="C1034:N1034"/>
    <mergeCell ref="C1035:N1035"/>
    <mergeCell ref="C1036:N1036"/>
    <mergeCell ref="C2:N2"/>
    <mergeCell ref="C3:N3"/>
    <mergeCell ref="C4:N4"/>
    <mergeCell ref="C5:N5"/>
    <mergeCell ref="C6:N6"/>
    <mergeCell ref="C1050:N1050"/>
    <mergeCell ref="B13:N13"/>
    <mergeCell ref="C1044:N1044"/>
    <mergeCell ref="C1045:N1045"/>
    <mergeCell ref="C1046:N1046"/>
    <mergeCell ref="C1047:N1047"/>
    <mergeCell ref="C1048:N1048"/>
    <mergeCell ref="C1049:N1049"/>
    <mergeCell ref="C1043:N1043"/>
    <mergeCell ref="C1037:N1037"/>
    <mergeCell ref="C1038:N1038"/>
    <mergeCell ref="C1039:N1039"/>
    <mergeCell ref="C1040:N1040"/>
  </mergeCells>
  <dataValidations count="6">
    <dataValidation allowBlank="1" showInputMessage="1" showErrorMessage="1" promptTitle="Nom de l'entreprise" prompt="Saisissez le nom de l'entreprise ici_x000a__x000a_Veuillez vous abstenir d'utiliser des acronymes et indiquez le nom complet" sqref="C15"/>
    <dataValidation type="list" allowBlank="1" showInputMessage="1" showErrorMessage="1" sqref="D15:D1027">
      <formula1>Government_entities_list</formula1>
    </dataValidation>
    <dataValidation type="list" allowBlank="1" showInputMessage="1" showErrorMessage="1" sqref="C16:C1027">
      <formula1>Companies_list</formula1>
    </dataValidation>
    <dataValidation type="list" allowBlank="1" showInputMessage="1" showErrorMessage="1" sqref="J15:J1027">
      <formula1>"Simple_options_list"</formula1>
    </dataValidation>
    <dataValidation type="decimal" operator="notBetween" allowBlank="1" showInputMessage="1" showErrorMessage="1" errorTitle="Nombre" error="Veuillez inscrire un nombre dans cette cellule" promptTitle="Montant du flux de revenus" prompt="Veuillez inscrire le montant total réconcilié du flux de revenus comme reporté par le gouvernement, " sqref="I15:I1027">
      <formula1>0.1</formula1>
      <formula2>0.2</formula2>
    </dataValidation>
    <dataValidation type="list" allowBlank="1" showInputMessage="1" showErrorMessage="1" promptTitle="Nom du flux de revenu" prompt="Veuillez saisir le nom des flux de revenus ici._x000a__x000a_Inclure uniquement les paiements effectués au nom des entreprises. NE PAS inclure les revenus au nom de particuliers, tels que PAYE, etc..." sqref="D15:D1027">
      <formula1>Revenue_stream_list</formula1>
    </dataValidation>
  </dataValidations>
  <hyperlinks>
    <hyperlink ref="B13" r:id="rId1" location="r4-1" display="EITI Requirement 4.1"/>
    <hyperlink ref="C1046:G1046" r:id="rId2" display="Give us your feedback or report a conflict in the data! Write to us at  data@eiti.org"/>
    <hyperlink ref="C1045:G1045" r:id="rId3" display="For the latest version of Summary data templates, see  https://eiti.org/summary-data-template"/>
  </hyperlinks>
  <pageMargins left="0.7" right="0.7" top="0.75" bottom="0.75" header="0.3" footer="0.3"/>
  <pageSetup paperSize="9" orientation="portrait"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7A516"/>
    <pageSetUpPr fitToPage="1"/>
  </sheetPr>
  <dimension ref="A1:T29"/>
  <sheetViews>
    <sheetView zoomScaleNormal="100" workbookViewId="0">
      <selection activeCell="D3" sqref="D3"/>
    </sheetView>
  </sheetViews>
  <sheetFormatPr baseColWidth="10" defaultColWidth="10.5" defaultRowHeight="15.6" x14ac:dyDescent="0.3"/>
  <cols>
    <col min="1" max="1" width="14.8984375" customWidth="1"/>
    <col min="2" max="2" width="50.5" customWidth="1"/>
    <col min="3" max="3" width="2.5" customWidth="1"/>
    <col min="4" max="4" width="24" customWidth="1"/>
    <col min="5" max="5" width="2.5" customWidth="1"/>
    <col min="6" max="6" width="24" customWidth="1"/>
    <col min="7" max="7" width="2.5" customWidth="1"/>
    <col min="8" max="8" width="24" customWidth="1"/>
    <col min="9" max="9" width="2.5" customWidth="1"/>
    <col min="10" max="10" width="39.5" customWidth="1"/>
    <col min="11" max="11" width="39.5" style="409" customWidth="1"/>
    <col min="12" max="12" width="2.5"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855</v>
      </c>
    </row>
    <row r="3" spans="1:20" s="22" customFormat="1" ht="105" x14ac:dyDescent="0.3">
      <c r="A3" s="201" t="s">
        <v>856</v>
      </c>
      <c r="B3" s="39" t="s">
        <v>857</v>
      </c>
      <c r="D3" s="7" t="s">
        <v>858</v>
      </c>
      <c r="F3" s="40"/>
      <c r="H3" s="40"/>
      <c r="J3" s="222"/>
      <c r="K3" s="410"/>
      <c r="M3" s="223"/>
      <c r="O3" s="223"/>
      <c r="Q3" s="223"/>
      <c r="S3" s="223"/>
    </row>
    <row r="4" spans="1:20" s="21" customFormat="1" ht="18.600000000000001" x14ac:dyDescent="0.3">
      <c r="A4" s="38"/>
      <c r="B4" s="30"/>
      <c r="D4" s="30"/>
      <c r="F4" s="30"/>
      <c r="H4" s="30"/>
      <c r="J4" s="31"/>
      <c r="K4" s="411"/>
      <c r="M4" s="31"/>
    </row>
    <row r="5" spans="1:20" s="264" customFormat="1" ht="97.2" x14ac:dyDescent="0.3">
      <c r="A5" s="269"/>
      <c r="B5" s="263" t="s">
        <v>134</v>
      </c>
      <c r="D5" s="265" t="s">
        <v>135</v>
      </c>
      <c r="E5" s="266"/>
      <c r="F5" s="265" t="s">
        <v>136</v>
      </c>
      <c r="G5" s="266"/>
      <c r="H5" s="265" t="s">
        <v>137</v>
      </c>
      <c r="J5" s="267" t="s">
        <v>138</v>
      </c>
      <c r="K5" s="412" t="s">
        <v>1161</v>
      </c>
      <c r="L5" s="266"/>
      <c r="M5" s="267" t="s">
        <v>140</v>
      </c>
      <c r="N5" s="266"/>
      <c r="O5" s="267" t="s">
        <v>141</v>
      </c>
      <c r="P5" s="266"/>
      <c r="Q5" s="267" t="s">
        <v>142</v>
      </c>
      <c r="R5" s="266"/>
      <c r="S5" s="267" t="s">
        <v>143</v>
      </c>
      <c r="T5" s="266"/>
    </row>
    <row r="6" spans="1:20" s="21" customFormat="1" ht="18.600000000000001" x14ac:dyDescent="0.3">
      <c r="A6" s="38"/>
      <c r="B6" s="30"/>
      <c r="D6" s="30"/>
      <c r="F6" s="30"/>
      <c r="H6" s="30"/>
      <c r="J6" s="31"/>
      <c r="K6" s="411"/>
      <c r="M6" s="31"/>
      <c r="O6" s="31"/>
      <c r="Q6" s="31"/>
      <c r="S6" s="31"/>
    </row>
    <row r="7" spans="1:20" s="22" customFormat="1" ht="75" x14ac:dyDescent="0.3">
      <c r="A7" s="201" t="s">
        <v>176</v>
      </c>
      <c r="B7" s="39" t="s">
        <v>859</v>
      </c>
      <c r="D7" s="7" t="s">
        <v>63</v>
      </c>
      <c r="F7" s="40"/>
      <c r="H7" s="40"/>
      <c r="J7" s="334" t="s">
        <v>860</v>
      </c>
      <c r="K7" s="442" t="s">
        <v>1162</v>
      </c>
      <c r="L7" s="21"/>
      <c r="M7" s="223"/>
      <c r="N7" s="21"/>
      <c r="O7" s="223"/>
      <c r="P7" s="21"/>
      <c r="Q7" s="223"/>
      <c r="S7" s="223"/>
    </row>
    <row r="8" spans="1:20" s="21" customFormat="1" ht="18.600000000000001" x14ac:dyDescent="0.3">
      <c r="A8" s="38"/>
      <c r="B8" s="30"/>
      <c r="D8" s="30"/>
      <c r="F8" s="30"/>
      <c r="H8" s="30"/>
      <c r="J8" s="31"/>
      <c r="K8" s="411"/>
      <c r="M8" s="31"/>
      <c r="O8" s="31"/>
      <c r="Q8" s="31"/>
      <c r="S8" s="31"/>
    </row>
    <row r="9" spans="1:20" s="21" customFormat="1" ht="45" x14ac:dyDescent="0.3">
      <c r="A9" s="38"/>
      <c r="B9" s="36" t="s">
        <v>861</v>
      </c>
      <c r="D9" s="7" t="s">
        <v>854</v>
      </c>
      <c r="F9" s="7" t="str">
        <f>IF(D9=[2]Lists!$K$4,"&lt; Input URL to data source &gt;",IF(D9=[2]Lists!$K$5,"&lt; Reference section in EITI Report or URL &gt;",IF(D9=[2]Lists!$K$6,"&lt; Reference evidence of non-applicability &gt;","")))</f>
        <v/>
      </c>
      <c r="H9" s="7" t="str">
        <f>IF(F9=[2]Lists!$K$4,"&lt; Input URL to data source &gt;",IF(F9=[2]Lists!$K$5,"&lt; Reference section in EITI Report or URL &gt;",IF(F9=[2]Lists!$K$6,"&lt; Reference evidence of non-applicability &gt;","")))</f>
        <v/>
      </c>
      <c r="J9" s="541"/>
      <c r="K9" s="434"/>
      <c r="M9" s="223"/>
      <c r="O9" s="223"/>
      <c r="Q9" s="223"/>
      <c r="S9" s="223"/>
    </row>
    <row r="10" spans="1:20" s="6" customFormat="1" ht="30" x14ac:dyDescent="0.3">
      <c r="A10" s="224"/>
      <c r="B10" s="36" t="s">
        <v>862</v>
      </c>
      <c r="C10" s="225"/>
      <c r="D10" s="7" t="s">
        <v>863</v>
      </c>
      <c r="E10" s="225"/>
      <c r="F10" s="7" t="str">
        <f>IF(D10=[2]Lists!$K$4,"&lt; Input URL to data source &gt;",IF(D10=[2]Lists!$K$5,"&lt; Reference section in EITI Report or URL &gt;",IF(D10=[2]Lists!$K$6,"&lt; Reference evidence of non-applicability &gt;","")))</f>
        <v/>
      </c>
      <c r="G10" s="21"/>
      <c r="H10" s="7" t="str">
        <f>IF(F10=[2]Lists!$K$4,"&lt; Input URL to data source &gt;",IF(F10=[2]Lists!$K$5,"&lt; Reference section in EITI Report or URL &gt;",IF(F10=[2]Lists!$K$6,"&lt; Reference evidence of non-applicability &gt;","")))</f>
        <v/>
      </c>
      <c r="I10" s="21"/>
      <c r="J10" s="543"/>
      <c r="K10" s="435"/>
      <c r="L10" s="21"/>
      <c r="M10" s="223"/>
      <c r="N10" s="21"/>
      <c r="O10" s="223"/>
      <c r="P10" s="21"/>
      <c r="Q10" s="223"/>
      <c r="R10" s="21"/>
      <c r="S10" s="223"/>
      <c r="T10" s="21"/>
    </row>
    <row r="11" spans="1:20" s="6" customFormat="1" x14ac:dyDescent="0.3">
      <c r="A11" s="224"/>
      <c r="B11" s="37" t="s">
        <v>864</v>
      </c>
      <c r="C11" s="225"/>
      <c r="D11" s="17"/>
      <c r="E11" s="225"/>
      <c r="F11" s="17"/>
      <c r="G11" s="22"/>
      <c r="H11" s="17"/>
      <c r="I11" s="22"/>
      <c r="J11" s="543"/>
      <c r="K11" s="435"/>
      <c r="L11" s="22"/>
      <c r="M11" s="223"/>
      <c r="N11" s="22"/>
      <c r="O11" s="223"/>
      <c r="P11" s="22"/>
      <c r="Q11" s="223"/>
      <c r="R11" s="22"/>
      <c r="S11" s="223"/>
      <c r="T11" s="22"/>
    </row>
    <row r="12" spans="1:20" s="6" customFormat="1" ht="18.600000000000001" x14ac:dyDescent="0.3">
      <c r="A12" s="224"/>
      <c r="B12" s="15" t="s">
        <v>397</v>
      </c>
      <c r="C12" s="225"/>
      <c r="D12" s="7" t="s">
        <v>105</v>
      </c>
      <c r="E12" s="225"/>
      <c r="F12" s="7" t="s">
        <v>865</v>
      </c>
      <c r="G12" s="21"/>
      <c r="H12" s="7" t="s">
        <v>865</v>
      </c>
      <c r="I12" s="21"/>
      <c r="J12" s="543"/>
      <c r="K12" s="435"/>
      <c r="L12" s="21"/>
      <c r="M12" s="223"/>
      <c r="N12" s="21"/>
      <c r="O12" s="223"/>
      <c r="P12" s="21"/>
      <c r="Q12" s="223"/>
      <c r="R12" s="21"/>
      <c r="S12" s="223"/>
      <c r="T12" s="21"/>
    </row>
    <row r="13" spans="1:20" s="6" customFormat="1" ht="18" x14ac:dyDescent="0.3">
      <c r="A13" s="224"/>
      <c r="B13" s="15" t="s">
        <v>866</v>
      </c>
      <c r="C13" s="225"/>
      <c r="D13" s="7" t="s">
        <v>105</v>
      </c>
      <c r="E13" s="225"/>
      <c r="F13" s="7" t="s">
        <v>867</v>
      </c>
      <c r="G13" s="22"/>
      <c r="H13" s="7" t="s">
        <v>867</v>
      </c>
      <c r="I13" s="22"/>
      <c r="J13" s="543"/>
      <c r="K13" s="435"/>
      <c r="L13" s="22"/>
      <c r="M13" s="223"/>
      <c r="N13" s="22"/>
      <c r="O13" s="223"/>
      <c r="P13" s="22"/>
      <c r="Q13" s="223"/>
      <c r="R13" s="22"/>
      <c r="S13" s="223"/>
      <c r="T13" s="22"/>
    </row>
    <row r="14" spans="1:20" s="6" customFormat="1" ht="18.600000000000001" x14ac:dyDescent="0.3">
      <c r="A14" s="224"/>
      <c r="B14" s="15" t="s">
        <v>868</v>
      </c>
      <c r="C14" s="225"/>
      <c r="D14" s="7" t="s">
        <v>105</v>
      </c>
      <c r="E14" s="225"/>
      <c r="F14" s="7" t="s">
        <v>401</v>
      </c>
      <c r="G14" s="21"/>
      <c r="H14" s="7" t="s">
        <v>401</v>
      </c>
      <c r="I14" s="21"/>
      <c r="J14" s="543"/>
      <c r="K14" s="435"/>
      <c r="L14" s="21"/>
      <c r="M14" s="223"/>
      <c r="N14" s="21"/>
      <c r="O14" s="223"/>
      <c r="P14" s="21"/>
      <c r="Q14" s="223"/>
      <c r="R14" s="21"/>
      <c r="S14" s="223"/>
      <c r="T14" s="21"/>
    </row>
    <row r="15" spans="1:20" s="6" customFormat="1" x14ac:dyDescent="0.3">
      <c r="A15" s="224"/>
      <c r="B15" s="37" t="s">
        <v>869</v>
      </c>
      <c r="C15" s="225"/>
      <c r="D15" s="17"/>
      <c r="E15" s="225"/>
      <c r="F15" s="17"/>
      <c r="G15" s="23"/>
      <c r="H15" s="17"/>
      <c r="I15" s="23"/>
      <c r="J15" s="543"/>
      <c r="K15" s="435"/>
      <c r="L15" s="23"/>
      <c r="M15" s="223"/>
      <c r="N15" s="23"/>
      <c r="O15" s="223"/>
      <c r="P15" s="23"/>
      <c r="Q15" s="223"/>
      <c r="R15" s="23"/>
      <c r="S15" s="223"/>
      <c r="T15" s="23"/>
    </row>
    <row r="16" spans="1:20" s="6" customFormat="1" ht="18" x14ac:dyDescent="0.3">
      <c r="A16" s="224"/>
      <c r="B16" s="15" t="s">
        <v>397</v>
      </c>
      <c r="C16" s="225"/>
      <c r="D16" s="7" t="s">
        <v>105</v>
      </c>
      <c r="E16" s="225"/>
      <c r="F16" s="7" t="s">
        <v>865</v>
      </c>
      <c r="G16" s="23"/>
      <c r="H16" s="7" t="s">
        <v>865</v>
      </c>
      <c r="I16" s="23"/>
      <c r="J16" s="543"/>
      <c r="K16" s="435"/>
      <c r="L16" s="23"/>
      <c r="M16" s="223"/>
      <c r="N16" s="23"/>
      <c r="O16" s="223"/>
      <c r="P16" s="23"/>
      <c r="Q16" s="223"/>
      <c r="R16" s="23"/>
      <c r="S16" s="223"/>
      <c r="T16" s="23"/>
    </row>
    <row r="17" spans="1:20" s="6" customFormat="1" x14ac:dyDescent="0.3">
      <c r="A17" s="224"/>
      <c r="B17" s="15" t="str">
        <f>LEFT(B16,SEARCH(",",B16))&amp;" value"</f>
        <v>Pétrole brut (2709), value</v>
      </c>
      <c r="C17" s="225"/>
      <c r="D17" s="7" t="s">
        <v>105</v>
      </c>
      <c r="E17" s="225"/>
      <c r="F17" s="7" t="s">
        <v>724</v>
      </c>
      <c r="G17" s="23"/>
      <c r="H17" s="7" t="s">
        <v>724</v>
      </c>
      <c r="I17" s="23"/>
      <c r="J17" s="543"/>
      <c r="K17" s="435"/>
      <c r="L17" s="23"/>
      <c r="M17" s="223"/>
      <c r="N17" s="23"/>
      <c r="O17" s="223"/>
      <c r="P17" s="23"/>
      <c r="Q17" s="223"/>
      <c r="R17" s="23"/>
      <c r="S17" s="223"/>
      <c r="T17" s="23"/>
    </row>
    <row r="18" spans="1:20" s="6" customFormat="1" ht="18" x14ac:dyDescent="0.3">
      <c r="A18" s="224"/>
      <c r="B18" s="15" t="s">
        <v>866</v>
      </c>
      <c r="C18" s="225"/>
      <c r="D18" s="7" t="s">
        <v>105</v>
      </c>
      <c r="E18" s="225"/>
      <c r="F18" s="7" t="s">
        <v>867</v>
      </c>
      <c r="G18" s="23"/>
      <c r="H18" s="7" t="s">
        <v>867</v>
      </c>
      <c r="I18" s="23"/>
      <c r="J18" s="543"/>
      <c r="K18" s="435"/>
      <c r="L18" s="23"/>
      <c r="M18" s="223"/>
      <c r="N18" s="23"/>
      <c r="O18" s="223"/>
      <c r="P18" s="23"/>
      <c r="Q18" s="223"/>
      <c r="R18" s="23"/>
      <c r="S18" s="223"/>
      <c r="T18" s="23"/>
    </row>
    <row r="19" spans="1:20" s="6" customFormat="1" x14ac:dyDescent="0.3">
      <c r="A19" s="224"/>
      <c r="B19" s="15" t="str">
        <f>LEFT(B18,SEARCH(",",B18))&amp;" value"</f>
        <v>Gaz naturel (2711), value</v>
      </c>
      <c r="C19" s="225"/>
      <c r="D19" s="7" t="s">
        <v>105</v>
      </c>
      <c r="E19" s="225"/>
      <c r="F19" s="7" t="s">
        <v>724</v>
      </c>
      <c r="G19" s="23"/>
      <c r="H19" s="7" t="s">
        <v>724</v>
      </c>
      <c r="I19" s="23"/>
      <c r="J19" s="543"/>
      <c r="K19" s="435"/>
      <c r="L19" s="23"/>
      <c r="M19" s="223"/>
      <c r="N19" s="23"/>
      <c r="O19" s="223"/>
      <c r="P19" s="23"/>
      <c r="Q19" s="223"/>
      <c r="R19" s="23"/>
      <c r="S19" s="223"/>
      <c r="T19" s="23"/>
    </row>
    <row r="20" spans="1:20" s="6" customFormat="1" x14ac:dyDescent="0.3">
      <c r="A20" s="224"/>
      <c r="B20" s="15" t="s">
        <v>868</v>
      </c>
      <c r="C20" s="225"/>
      <c r="D20" s="7" t="s">
        <v>105</v>
      </c>
      <c r="E20" s="225"/>
      <c r="F20" s="7" t="s">
        <v>401</v>
      </c>
      <c r="G20" s="23"/>
      <c r="H20" s="7" t="s">
        <v>401</v>
      </c>
      <c r="I20" s="23"/>
      <c r="J20" s="543"/>
      <c r="K20" s="435"/>
      <c r="L20" s="23"/>
      <c r="M20" s="223"/>
      <c r="N20" s="23"/>
      <c r="O20" s="223"/>
      <c r="P20" s="23"/>
      <c r="Q20" s="223"/>
      <c r="R20" s="23"/>
      <c r="S20" s="223"/>
      <c r="T20" s="23"/>
    </row>
    <row r="21" spans="1:20" s="6" customFormat="1" x14ac:dyDescent="0.3">
      <c r="A21" s="224"/>
      <c r="B21" s="15" t="str">
        <f>LEFT(B20,SEARCH(",",B20))&amp;" value"</f>
        <v>Ajoutez des matières premières ici, value</v>
      </c>
      <c r="C21" s="225"/>
      <c r="D21" s="7" t="s">
        <v>105</v>
      </c>
      <c r="E21" s="225"/>
      <c r="F21" s="7" t="s">
        <v>724</v>
      </c>
      <c r="G21" s="23"/>
      <c r="H21" s="7" t="s">
        <v>724</v>
      </c>
      <c r="I21" s="23"/>
      <c r="J21" s="543"/>
      <c r="K21" s="435"/>
      <c r="L21" s="23"/>
      <c r="M21" s="223"/>
      <c r="N21" s="23"/>
      <c r="O21" s="223"/>
      <c r="P21" s="23"/>
      <c r="Q21" s="223"/>
      <c r="R21" s="23"/>
      <c r="S21" s="223"/>
      <c r="T21" s="23"/>
    </row>
    <row r="22" spans="1:20" s="6" customFormat="1" ht="45" x14ac:dyDescent="0.3">
      <c r="A22" s="224"/>
      <c r="B22" s="37" t="s">
        <v>870</v>
      </c>
      <c r="C22" s="225"/>
      <c r="D22" s="7" t="s">
        <v>854</v>
      </c>
      <c r="E22" s="21"/>
      <c r="F22" s="7" t="str">
        <f>IF(D22=[2]Lists!$K$4,"&lt; Input URL to data source &gt;",IF(D22=[2]Lists!$K$5,"&lt; Reference section in EITI Report or URL &gt;",IF(D22=[2]Lists!$K$6,"&lt; Reference evidence of non-applicability &gt;","")))</f>
        <v/>
      </c>
      <c r="G22" s="23"/>
      <c r="H22" s="7" t="str">
        <f>IF(F22=[2]Lists!$K$4,"&lt; Input URL to data source &gt;",IF(F22=[2]Lists!$K$5,"&lt; Reference section in EITI Report or URL &gt;",IF(F22=[2]Lists!$K$6,"&lt; Reference evidence of non-applicability &gt;","")))</f>
        <v/>
      </c>
      <c r="I22" s="23"/>
      <c r="J22" s="543"/>
      <c r="K22" s="435"/>
      <c r="L22" s="23"/>
      <c r="M22" s="223"/>
      <c r="N22" s="23"/>
      <c r="O22" s="223"/>
      <c r="P22" s="23"/>
      <c r="Q22" s="223"/>
      <c r="R22" s="23"/>
      <c r="S22" s="223"/>
      <c r="T22" s="23"/>
    </row>
    <row r="23" spans="1:20" s="6" customFormat="1" ht="45" x14ac:dyDescent="0.3">
      <c r="A23" s="224"/>
      <c r="B23" s="37" t="s">
        <v>871</v>
      </c>
      <c r="C23" s="225"/>
      <c r="D23" s="7" t="s">
        <v>854</v>
      </c>
      <c r="E23" s="21"/>
      <c r="F23" s="7" t="str">
        <f>IF(D23=[2]Lists!$K$4,"&lt; Input URL to data source &gt;",IF(D23=[2]Lists!$K$5,"&lt; Reference section in EITI Report or URL &gt;",IF(D23=[2]Lists!$K$6,"&lt; Reference evidence of non-applicability &gt;","")))</f>
        <v/>
      </c>
      <c r="G23" s="23"/>
      <c r="H23" s="7" t="str">
        <f>IF(F23=[2]Lists!$K$4,"&lt; Input URL to data source &gt;",IF(F23=[2]Lists!$K$5,"&lt; Reference section in EITI Report or URL &gt;",IF(F23=[2]Lists!$K$6,"&lt; Reference evidence of non-applicability &gt;","")))</f>
        <v/>
      </c>
      <c r="I23" s="23"/>
      <c r="J23" s="543"/>
      <c r="K23" s="435"/>
      <c r="L23" s="23"/>
      <c r="M23" s="223"/>
      <c r="N23" s="23"/>
      <c r="O23" s="223"/>
      <c r="P23" s="23"/>
      <c r="Q23" s="223"/>
      <c r="R23" s="23"/>
      <c r="S23" s="223"/>
      <c r="T23" s="23"/>
    </row>
    <row r="24" spans="1:20" s="6" customFormat="1" ht="60" x14ac:dyDescent="0.3">
      <c r="A24" s="224"/>
      <c r="B24" s="37" t="s">
        <v>872</v>
      </c>
      <c r="C24" s="225"/>
      <c r="D24" s="7" t="s">
        <v>854</v>
      </c>
      <c r="E24" s="21"/>
      <c r="F24" s="7"/>
      <c r="G24" s="23"/>
      <c r="H24" s="7"/>
      <c r="I24" s="23"/>
      <c r="J24" s="543"/>
      <c r="K24" s="435"/>
      <c r="L24" s="23"/>
      <c r="M24" s="223"/>
      <c r="N24" s="23"/>
      <c r="O24" s="223"/>
      <c r="P24" s="23"/>
      <c r="Q24" s="223"/>
      <c r="R24" s="23"/>
      <c r="S24" s="223"/>
      <c r="T24" s="23"/>
    </row>
    <row r="25" spans="1:20" s="6" customFormat="1" ht="105" x14ac:dyDescent="0.3">
      <c r="A25" s="224"/>
      <c r="B25" s="37" t="s">
        <v>873</v>
      </c>
      <c r="C25" s="225"/>
      <c r="D25" s="7" t="s">
        <v>854</v>
      </c>
      <c r="E25" s="21"/>
      <c r="F25" s="7"/>
      <c r="G25" s="23"/>
      <c r="H25" s="7"/>
      <c r="I25" s="23"/>
      <c r="J25" s="543"/>
      <c r="K25" s="435"/>
      <c r="L25" s="23"/>
      <c r="M25" s="223"/>
      <c r="N25" s="23"/>
      <c r="O25" s="223"/>
      <c r="P25" s="23"/>
      <c r="Q25" s="223"/>
      <c r="R25" s="23"/>
      <c r="S25" s="223"/>
      <c r="T25" s="23"/>
    </row>
    <row r="26" spans="1:20" s="6" customFormat="1" ht="90" x14ac:dyDescent="0.3">
      <c r="A26" s="224"/>
      <c r="B26" s="37" t="s">
        <v>874</v>
      </c>
      <c r="C26" s="225"/>
      <c r="D26" s="7" t="s">
        <v>854</v>
      </c>
      <c r="E26" s="21"/>
      <c r="F26" s="7"/>
      <c r="G26" s="23"/>
      <c r="H26" s="7"/>
      <c r="I26" s="23"/>
      <c r="J26" s="543"/>
      <c r="K26" s="435"/>
      <c r="L26" s="23"/>
      <c r="M26" s="223"/>
      <c r="N26" s="23"/>
      <c r="O26" s="223"/>
      <c r="P26" s="23"/>
      <c r="Q26" s="223"/>
      <c r="R26" s="23"/>
      <c r="S26" s="223"/>
      <c r="T26" s="23"/>
    </row>
    <row r="27" spans="1:20" s="6" customFormat="1" ht="90" x14ac:dyDescent="0.3">
      <c r="A27" s="224"/>
      <c r="B27" s="37" t="s">
        <v>875</v>
      </c>
      <c r="C27" s="225"/>
      <c r="D27" s="7" t="s">
        <v>854</v>
      </c>
      <c r="E27" s="21"/>
      <c r="F27" s="7"/>
      <c r="G27" s="23"/>
      <c r="H27" s="7"/>
      <c r="I27" s="23"/>
      <c r="J27" s="543"/>
      <c r="K27" s="435"/>
      <c r="L27" s="23"/>
      <c r="M27" s="223"/>
      <c r="N27" s="23"/>
      <c r="O27" s="223"/>
      <c r="P27" s="23"/>
      <c r="Q27" s="223"/>
      <c r="R27" s="23"/>
      <c r="S27" s="223"/>
      <c r="T27" s="23"/>
    </row>
    <row r="28" spans="1:20" s="6" customFormat="1" ht="45" x14ac:dyDescent="0.3">
      <c r="A28" s="224"/>
      <c r="B28" s="37" t="s">
        <v>876</v>
      </c>
      <c r="C28" s="225"/>
      <c r="D28" s="7" t="s">
        <v>105</v>
      </c>
      <c r="E28" s="225"/>
      <c r="F28" s="7" t="s">
        <v>724</v>
      </c>
      <c r="G28" s="23"/>
      <c r="H28" s="7" t="s">
        <v>724</v>
      </c>
      <c r="I28" s="23"/>
      <c r="J28" s="544"/>
      <c r="K28" s="436"/>
      <c r="L28" s="23"/>
      <c r="M28" s="223"/>
      <c r="N28" s="23"/>
      <c r="O28" s="223"/>
      <c r="P28" s="23"/>
      <c r="Q28" s="223"/>
      <c r="R28" s="23"/>
      <c r="S28" s="223"/>
      <c r="T28" s="23"/>
    </row>
    <row r="29" spans="1:20" s="8" customFormat="1" x14ac:dyDescent="0.3">
      <c r="A29" s="43"/>
      <c r="K29" s="415"/>
    </row>
  </sheetData>
  <mergeCells count="1">
    <mergeCell ref="J9:J28"/>
  </mergeCells>
  <pageMargins left="0.23622047244094491" right="0.23622047244094491" top="0.74803149606299213" bottom="0.74803149606299213" header="0.31496062992125984" footer="0.31496062992125984"/>
  <pageSetup paperSize="8"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7A516"/>
  </sheetPr>
  <dimension ref="A1:T35"/>
  <sheetViews>
    <sheetView topLeftCell="C19" zoomScaleNormal="100" workbookViewId="0">
      <selection activeCell="H24" sqref="H24"/>
    </sheetView>
  </sheetViews>
  <sheetFormatPr baseColWidth="10" defaultColWidth="10.5" defaultRowHeight="15.6" x14ac:dyDescent="0.3"/>
  <cols>
    <col min="1" max="1" width="17.3984375" customWidth="1"/>
    <col min="2" max="2" width="45.5" customWidth="1"/>
    <col min="3" max="3" width="3.3984375" customWidth="1"/>
    <col min="4" max="4" width="26" customWidth="1"/>
    <col min="5" max="5" width="3.3984375" customWidth="1"/>
    <col min="6" max="6" width="90.69921875" customWidth="1"/>
    <col min="7" max="7" width="3.3984375" customWidth="1"/>
    <col min="8" max="8" width="26" customWidth="1"/>
    <col min="9" max="9" width="3.3984375"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877</v>
      </c>
    </row>
    <row r="3" spans="1:20" s="22" customFormat="1" ht="165" x14ac:dyDescent="0.3">
      <c r="A3" s="201" t="s">
        <v>878</v>
      </c>
      <c r="B3" s="39" t="s">
        <v>879</v>
      </c>
      <c r="D3" s="316" t="s">
        <v>175</v>
      </c>
      <c r="F3" s="40"/>
      <c r="H3" s="40"/>
      <c r="J3" s="222"/>
      <c r="K3" s="410"/>
      <c r="M3" s="223"/>
      <c r="O3" s="223"/>
      <c r="Q3" s="223"/>
      <c r="S3" s="223"/>
    </row>
    <row r="4" spans="1:20" s="21" customFormat="1" ht="18.600000000000001" x14ac:dyDescent="0.3">
      <c r="A4" s="38"/>
      <c r="B4" s="30"/>
      <c r="D4" s="30"/>
      <c r="F4" s="30"/>
      <c r="H4" s="30"/>
      <c r="J4" s="31"/>
      <c r="K4" s="411"/>
      <c r="M4" s="31"/>
    </row>
    <row r="5" spans="1:20" s="264" customFormat="1" ht="97.2" x14ac:dyDescent="0.3">
      <c r="A5" s="269"/>
      <c r="B5" s="263" t="s">
        <v>134</v>
      </c>
      <c r="D5" s="265" t="s">
        <v>135</v>
      </c>
      <c r="E5" s="266"/>
      <c r="F5" s="265" t="s">
        <v>136</v>
      </c>
      <c r="G5" s="266"/>
      <c r="H5" s="265" t="s">
        <v>137</v>
      </c>
      <c r="J5" s="267" t="s">
        <v>138</v>
      </c>
      <c r="K5" s="412" t="s">
        <v>1165</v>
      </c>
      <c r="L5" s="266"/>
      <c r="M5" s="267" t="s">
        <v>140</v>
      </c>
      <c r="N5" s="266"/>
      <c r="O5" s="267" t="s">
        <v>141</v>
      </c>
      <c r="P5" s="266"/>
      <c r="Q5" s="267" t="s">
        <v>142</v>
      </c>
      <c r="R5" s="266"/>
      <c r="S5" s="267" t="s">
        <v>143</v>
      </c>
      <c r="T5" s="266"/>
    </row>
    <row r="6" spans="1:20" s="282" customFormat="1" ht="16.2" x14ac:dyDescent="0.3">
      <c r="A6" s="280"/>
      <c r="B6" s="281"/>
      <c r="D6" s="281"/>
      <c r="F6" s="281"/>
      <c r="H6" s="281"/>
      <c r="J6" s="283"/>
      <c r="K6" s="431"/>
      <c r="M6" s="283"/>
      <c r="O6" s="283"/>
      <c r="Q6" s="283"/>
      <c r="S6" s="283"/>
    </row>
    <row r="7" spans="1:20" s="22" customFormat="1" ht="30" x14ac:dyDescent="0.3">
      <c r="A7" s="201" t="s">
        <v>176</v>
      </c>
      <c r="B7" s="39" t="s">
        <v>880</v>
      </c>
      <c r="D7" s="7" t="s">
        <v>72</v>
      </c>
      <c r="F7" s="40"/>
      <c r="H7" s="40"/>
      <c r="J7" s="222"/>
      <c r="K7" s="410"/>
      <c r="M7" s="223"/>
      <c r="O7" s="223"/>
      <c r="Q7" s="223"/>
      <c r="S7" s="223"/>
    </row>
    <row r="8" spans="1:20" s="21" customFormat="1" ht="18.600000000000001" x14ac:dyDescent="0.3">
      <c r="A8" s="38"/>
      <c r="B8" s="30"/>
      <c r="D8" s="30"/>
      <c r="F8" s="30"/>
      <c r="H8" s="30"/>
      <c r="J8" s="31"/>
      <c r="K8" s="411"/>
      <c r="M8" s="31"/>
      <c r="O8" s="31"/>
      <c r="Q8" s="31"/>
      <c r="S8" s="31"/>
    </row>
    <row r="9" spans="1:20" s="6" customFormat="1" ht="30" x14ac:dyDescent="0.3">
      <c r="A9" s="224"/>
      <c r="B9" s="601" t="s">
        <v>881</v>
      </c>
      <c r="C9" s="225"/>
      <c r="D9" s="7" t="s">
        <v>626</v>
      </c>
      <c r="E9" s="225"/>
      <c r="F9" s="285" t="s">
        <v>68</v>
      </c>
      <c r="G9" s="23"/>
      <c r="H9" s="72" t="s">
        <v>882</v>
      </c>
      <c r="I9" s="21"/>
      <c r="J9" s="301"/>
      <c r="K9" s="416"/>
      <c r="L9" s="21"/>
      <c r="M9" s="223"/>
      <c r="N9" s="21"/>
      <c r="O9" s="223"/>
      <c r="P9" s="21"/>
      <c r="Q9" s="223"/>
      <c r="R9" s="21"/>
      <c r="S9" s="223"/>
      <c r="T9" s="21"/>
    </row>
    <row r="10" spans="1:20" s="6" customFormat="1" ht="18.600000000000001" x14ac:dyDescent="0.3">
      <c r="A10" s="224"/>
      <c r="B10" s="602"/>
      <c r="C10" s="225"/>
      <c r="D10" s="7" t="s">
        <v>150</v>
      </c>
      <c r="E10" s="225"/>
      <c r="F10" s="285" t="s">
        <v>269</v>
      </c>
      <c r="G10" s="23"/>
      <c r="H10" s="72"/>
      <c r="I10" s="21"/>
      <c r="J10" s="317"/>
      <c r="K10" s="417"/>
      <c r="L10" s="21"/>
      <c r="M10" s="223"/>
      <c r="N10" s="21"/>
      <c r="O10" s="223"/>
      <c r="P10" s="21"/>
      <c r="Q10" s="223"/>
      <c r="R10" s="21"/>
      <c r="S10" s="223"/>
      <c r="T10" s="21"/>
    </row>
    <row r="11" spans="1:20" s="6" customFormat="1" ht="30" x14ac:dyDescent="0.3">
      <c r="A11" s="224"/>
      <c r="B11" s="603" t="s">
        <v>883</v>
      </c>
      <c r="C11" s="225"/>
      <c r="D11" s="7" t="s">
        <v>884</v>
      </c>
      <c r="E11" s="225"/>
      <c r="F11" s="285" t="s">
        <v>68</v>
      </c>
      <c r="G11" s="21"/>
      <c r="H11" s="72" t="s">
        <v>882</v>
      </c>
      <c r="I11" s="21"/>
      <c r="J11" s="317"/>
      <c r="K11" s="417"/>
      <c r="L11" s="21"/>
      <c r="M11" s="223"/>
      <c r="N11" s="21"/>
      <c r="O11" s="223"/>
      <c r="P11" s="21"/>
      <c r="Q11" s="223"/>
      <c r="R11" s="21"/>
      <c r="S11" s="223"/>
      <c r="T11" s="21"/>
    </row>
    <row r="12" spans="1:20" s="6" customFormat="1" ht="30" x14ac:dyDescent="0.3">
      <c r="A12" s="224"/>
      <c r="B12" s="604"/>
      <c r="C12" s="225"/>
      <c r="D12" s="7" t="s">
        <v>884</v>
      </c>
      <c r="E12" s="225"/>
      <c r="F12" s="285" t="s">
        <v>74</v>
      </c>
      <c r="G12" s="226"/>
      <c r="H12" s="72" t="s">
        <v>296</v>
      </c>
      <c r="I12" s="21"/>
      <c r="J12" s="317"/>
      <c r="K12" s="417"/>
      <c r="L12" s="21"/>
      <c r="M12" s="223"/>
      <c r="N12" s="21"/>
      <c r="O12" s="223"/>
      <c r="P12" s="21"/>
      <c r="Q12" s="223"/>
      <c r="R12" s="21"/>
      <c r="S12" s="223"/>
      <c r="T12" s="21"/>
    </row>
    <row r="13" spans="1:20" s="6" customFormat="1" ht="45" x14ac:dyDescent="0.3">
      <c r="A13" s="224"/>
      <c r="B13" s="605"/>
      <c r="C13" s="225"/>
      <c r="D13" s="7" t="s">
        <v>884</v>
      </c>
      <c r="E13" s="225"/>
      <c r="F13" s="495" t="s">
        <v>1278</v>
      </c>
      <c r="G13" s="21"/>
      <c r="H13" s="364" t="s">
        <v>885</v>
      </c>
      <c r="I13" s="21"/>
      <c r="J13" s="317"/>
      <c r="K13" s="423" t="s">
        <v>1163</v>
      </c>
      <c r="L13" s="21"/>
      <c r="M13" s="223"/>
      <c r="N13" s="21"/>
      <c r="O13" s="223"/>
      <c r="P13" s="21"/>
      <c r="Q13" s="223"/>
      <c r="R13" s="21"/>
      <c r="S13" s="223"/>
      <c r="T13" s="21"/>
    </row>
    <row r="14" spans="1:20" s="6" customFormat="1" ht="30" x14ac:dyDescent="0.3">
      <c r="A14" s="224"/>
      <c r="B14" s="603" t="s">
        <v>886</v>
      </c>
      <c r="C14" s="225"/>
      <c r="D14" s="7" t="s">
        <v>147</v>
      </c>
      <c r="E14" s="225"/>
      <c r="F14" s="285" t="s">
        <v>68</v>
      </c>
      <c r="G14" s="21"/>
      <c r="H14" s="72" t="s">
        <v>882</v>
      </c>
      <c r="I14" s="21"/>
      <c r="J14" s="317"/>
      <c r="K14" s="417"/>
      <c r="L14" s="21"/>
      <c r="M14" s="223"/>
      <c r="N14" s="21"/>
      <c r="O14" s="223"/>
      <c r="P14" s="21"/>
      <c r="Q14" s="223"/>
      <c r="R14" s="21"/>
      <c r="S14" s="223"/>
      <c r="T14" s="21"/>
    </row>
    <row r="15" spans="1:20" s="6" customFormat="1" ht="30" x14ac:dyDescent="0.3">
      <c r="A15" s="224"/>
      <c r="B15" s="605"/>
      <c r="C15" s="225"/>
      <c r="D15" s="7"/>
      <c r="E15" s="225"/>
      <c r="F15" s="285" t="s">
        <v>74</v>
      </c>
      <c r="G15" s="226"/>
      <c r="H15" s="72" t="s">
        <v>296</v>
      </c>
      <c r="I15" s="21"/>
      <c r="J15" s="317"/>
      <c r="K15" s="423" t="s">
        <v>1163</v>
      </c>
      <c r="L15" s="21"/>
      <c r="M15" s="223"/>
      <c r="N15" s="21"/>
      <c r="O15" s="223"/>
      <c r="P15" s="21"/>
      <c r="Q15" s="223"/>
      <c r="R15" s="21"/>
      <c r="S15" s="223"/>
      <c r="T15" s="21"/>
    </row>
    <row r="16" spans="1:20" s="6" customFormat="1" ht="45" x14ac:dyDescent="0.3">
      <c r="A16" s="224"/>
      <c r="B16" s="42" t="s">
        <v>887</v>
      </c>
      <c r="C16" s="225"/>
      <c r="D16" s="7" t="s">
        <v>888</v>
      </c>
      <c r="E16" s="225"/>
      <c r="F16" s="7" t="s">
        <v>724</v>
      </c>
      <c r="G16" s="21"/>
      <c r="H16" s="7" t="s">
        <v>724</v>
      </c>
      <c r="I16" s="21"/>
      <c r="J16" s="317"/>
      <c r="K16" s="417"/>
      <c r="L16" s="21"/>
      <c r="M16" s="223"/>
      <c r="N16" s="21"/>
      <c r="O16" s="223"/>
      <c r="P16" s="21"/>
      <c r="Q16" s="223"/>
      <c r="R16" s="21"/>
      <c r="S16" s="223"/>
      <c r="T16" s="21"/>
    </row>
    <row r="17" spans="1:20" s="6" customFormat="1" ht="75" x14ac:dyDescent="0.3">
      <c r="A17" s="224"/>
      <c r="B17" s="42" t="s">
        <v>889</v>
      </c>
      <c r="C17" s="225"/>
      <c r="D17" s="7" t="s">
        <v>147</v>
      </c>
      <c r="E17" s="225"/>
      <c r="F17" s="285" t="s">
        <v>68</v>
      </c>
      <c r="G17" s="21"/>
      <c r="H17" s="72" t="s">
        <v>882</v>
      </c>
      <c r="I17" s="21"/>
      <c r="J17" s="317"/>
      <c r="K17" s="417"/>
      <c r="L17" s="21"/>
      <c r="M17" s="223"/>
      <c r="N17" s="21"/>
      <c r="O17" s="223"/>
      <c r="P17" s="21"/>
      <c r="Q17" s="223"/>
      <c r="R17" s="21"/>
      <c r="S17" s="223"/>
      <c r="T17" s="21"/>
    </row>
    <row r="18" spans="1:20" s="6" customFormat="1" ht="120" x14ac:dyDescent="0.3">
      <c r="A18" s="224"/>
      <c r="B18" s="42"/>
      <c r="C18" s="225"/>
      <c r="D18" s="7"/>
      <c r="E18" s="225"/>
      <c r="F18" s="285" t="s">
        <v>1278</v>
      </c>
      <c r="G18" s="21"/>
      <c r="H18" s="307" t="s">
        <v>1260</v>
      </c>
      <c r="I18" s="21"/>
      <c r="J18" s="318" t="s">
        <v>1277</v>
      </c>
      <c r="K18" s="485" t="s">
        <v>1164</v>
      </c>
      <c r="L18" s="21"/>
      <c r="M18" s="223"/>
      <c r="N18" s="21"/>
      <c r="O18" s="223"/>
      <c r="P18" s="21"/>
      <c r="Q18" s="223"/>
      <c r="R18" s="21"/>
      <c r="S18" s="223"/>
      <c r="T18" s="21"/>
    </row>
    <row r="19" spans="1:20" s="6" customFormat="1" ht="60" x14ac:dyDescent="0.3">
      <c r="A19" s="224"/>
      <c r="B19" s="42" t="s">
        <v>890</v>
      </c>
      <c r="C19" s="225"/>
      <c r="D19" s="335">
        <v>3000000000</v>
      </c>
      <c r="E19" s="225"/>
      <c r="F19" s="7" t="s">
        <v>724</v>
      </c>
      <c r="G19" s="21"/>
      <c r="H19" s="7" t="s">
        <v>724</v>
      </c>
      <c r="I19" s="21"/>
      <c r="J19" s="317"/>
      <c r="K19" s="417"/>
      <c r="L19" s="21"/>
      <c r="M19" s="223"/>
      <c r="N19" s="21"/>
      <c r="O19" s="223"/>
      <c r="P19" s="21"/>
      <c r="Q19" s="223"/>
      <c r="R19" s="21"/>
      <c r="S19" s="223"/>
      <c r="T19" s="21"/>
    </row>
    <row r="20" spans="1:20" s="6" customFormat="1" ht="45" x14ac:dyDescent="0.3">
      <c r="A20" s="224"/>
      <c r="B20" s="42" t="s">
        <v>891</v>
      </c>
      <c r="C20" s="225"/>
      <c r="D20" s="7" t="s">
        <v>150</v>
      </c>
      <c r="E20" s="225"/>
      <c r="F20" s="285" t="s">
        <v>269</v>
      </c>
      <c r="G20" s="21"/>
      <c r="H20" s="7"/>
      <c r="I20" s="21"/>
      <c r="J20" s="317"/>
      <c r="K20" s="485"/>
      <c r="L20" s="21"/>
      <c r="M20" s="223"/>
      <c r="N20" s="21"/>
      <c r="O20" s="223"/>
      <c r="P20" s="21"/>
      <c r="Q20" s="223"/>
      <c r="R20" s="21"/>
      <c r="S20" s="223"/>
      <c r="T20" s="21"/>
    </row>
    <row r="21" spans="1:20" s="52" customFormat="1" ht="30" x14ac:dyDescent="0.3">
      <c r="A21" s="308"/>
      <c r="B21" s="601" t="s">
        <v>892</v>
      </c>
      <c r="C21" s="311"/>
      <c r="D21" s="7" t="s">
        <v>72</v>
      </c>
      <c r="E21" s="311"/>
      <c r="F21" s="285" t="s">
        <v>68</v>
      </c>
      <c r="G21" s="21"/>
      <c r="H21" s="72" t="s">
        <v>893</v>
      </c>
      <c r="I21" s="53"/>
      <c r="J21" s="317"/>
      <c r="K21" s="417"/>
      <c r="L21" s="53"/>
      <c r="M21" s="313"/>
      <c r="N21" s="53"/>
      <c r="O21" s="313"/>
      <c r="P21" s="53"/>
      <c r="Q21" s="313"/>
      <c r="R21" s="53"/>
      <c r="S21" s="313"/>
      <c r="T21" s="53"/>
    </row>
    <row r="22" spans="1:20" s="52" customFormat="1" ht="45.6" customHeight="1" x14ac:dyDescent="0.3">
      <c r="A22" s="308"/>
      <c r="B22" s="606"/>
      <c r="C22" s="311"/>
      <c r="D22" s="7"/>
      <c r="E22" s="311"/>
      <c r="F22" s="285" t="s">
        <v>74</v>
      </c>
      <c r="G22" s="226"/>
      <c r="H22" s="72" t="s">
        <v>308</v>
      </c>
      <c r="I22" s="311"/>
      <c r="J22" s="317"/>
      <c r="K22" s="417"/>
      <c r="L22" s="53"/>
      <c r="M22" s="313"/>
      <c r="N22" s="53"/>
      <c r="O22" s="313"/>
      <c r="P22" s="53"/>
      <c r="Q22" s="313"/>
      <c r="R22" s="53"/>
      <c r="S22" s="313"/>
      <c r="T22" s="53"/>
    </row>
    <row r="24" spans="1:20" x14ac:dyDescent="0.3">
      <c r="J24" s="299"/>
      <c r="K24" s="432"/>
    </row>
    <row r="25" spans="1:20" x14ac:dyDescent="0.3">
      <c r="J25" s="299"/>
      <c r="K25" s="432"/>
    </row>
    <row r="26" spans="1:20" x14ac:dyDescent="0.3">
      <c r="J26" s="299"/>
      <c r="K26" s="432"/>
    </row>
    <row r="27" spans="1:20" x14ac:dyDescent="0.3">
      <c r="J27" s="299"/>
      <c r="K27" s="432"/>
    </row>
    <row r="28" spans="1:20" x14ac:dyDescent="0.3">
      <c r="J28" s="299"/>
      <c r="K28" s="432"/>
    </row>
    <row r="29" spans="1:20" x14ac:dyDescent="0.3">
      <c r="J29" s="299"/>
      <c r="K29" s="432"/>
    </row>
    <row r="30" spans="1:20" x14ac:dyDescent="0.3">
      <c r="J30" s="299"/>
      <c r="K30" s="432"/>
    </row>
    <row r="31" spans="1:20" x14ac:dyDescent="0.3">
      <c r="J31" s="299"/>
      <c r="K31" s="432"/>
    </row>
    <row r="32" spans="1:20" x14ac:dyDescent="0.3">
      <c r="J32" s="299"/>
      <c r="K32" s="432"/>
    </row>
    <row r="33" spans="10:11" x14ac:dyDescent="0.3">
      <c r="J33" s="299"/>
      <c r="K33" s="432"/>
    </row>
    <row r="34" spans="10:11" x14ac:dyDescent="0.3">
      <c r="J34" s="300"/>
      <c r="K34" s="432"/>
    </row>
    <row r="35" spans="10:11" x14ac:dyDescent="0.3">
      <c r="J35" s="336"/>
      <c r="K35" s="433"/>
    </row>
  </sheetData>
  <mergeCells count="4">
    <mergeCell ref="B9:B10"/>
    <mergeCell ref="B11:B13"/>
    <mergeCell ref="B14:B15"/>
    <mergeCell ref="B21:B22"/>
  </mergeCells>
  <hyperlinks>
    <hyperlink ref="F10" r:id="rId1"/>
    <hyperlink ref="F12" r:id="rId2"/>
    <hyperlink ref="F15" r:id="rId3"/>
    <hyperlink ref="F20" r:id="rId4"/>
    <hyperlink ref="F22" r:id="rId5"/>
    <hyperlink ref="F21" r:id="rId6"/>
    <hyperlink ref="F18" r:id="rId7"/>
    <hyperlink ref="F13" r:id="rId8"/>
  </hyperlinks>
  <pageMargins left="0.7" right="0.7" top="0.75" bottom="0.75" header="0.3" footer="0.3"/>
  <pageSetup paperSize="8" orientation="landscape" r:id="rId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7A516"/>
    <pageSetUpPr fitToPage="1"/>
  </sheetPr>
  <dimension ref="A1:T15"/>
  <sheetViews>
    <sheetView topLeftCell="A7" zoomScaleNormal="100" workbookViewId="0">
      <selection activeCell="D11" sqref="D11"/>
    </sheetView>
  </sheetViews>
  <sheetFormatPr baseColWidth="10" defaultColWidth="10.5" defaultRowHeight="15.6" x14ac:dyDescent="0.3"/>
  <cols>
    <col min="1" max="1" width="16.3984375" customWidth="1"/>
    <col min="2" max="2" width="42" customWidth="1"/>
    <col min="3" max="3" width="3.3984375" customWidth="1"/>
    <col min="4" max="4" width="35.3984375" customWidth="1"/>
    <col min="5" max="5" width="3.3984375" customWidth="1"/>
    <col min="6" max="6" width="29" customWidth="1"/>
    <col min="7" max="7" width="3.3984375" customWidth="1"/>
    <col min="8" max="8" width="23" customWidth="1"/>
    <col min="9" max="9" width="3.3984375"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894</v>
      </c>
    </row>
    <row r="3" spans="1:20" s="22" customFormat="1" ht="135" x14ac:dyDescent="0.3">
      <c r="A3" s="201" t="s">
        <v>895</v>
      </c>
      <c r="B3" s="39" t="s">
        <v>896</v>
      </c>
      <c r="D3" s="316" t="s">
        <v>175</v>
      </c>
      <c r="F3" s="40"/>
      <c r="H3" s="40"/>
      <c r="J3" s="222"/>
      <c r="K3" s="410"/>
      <c r="M3" s="223"/>
      <c r="O3" s="223"/>
      <c r="Q3" s="223"/>
      <c r="S3" s="223"/>
    </row>
    <row r="4" spans="1:20" s="21" customFormat="1" ht="18.600000000000001" x14ac:dyDescent="0.3">
      <c r="A4" s="38"/>
      <c r="B4" s="30"/>
      <c r="D4" s="30"/>
      <c r="F4" s="30"/>
      <c r="H4" s="30"/>
      <c r="J4" s="31"/>
      <c r="K4" s="411"/>
      <c r="M4" s="31"/>
    </row>
    <row r="5" spans="1:20" s="264" customFormat="1" ht="97.2" x14ac:dyDescent="0.3">
      <c r="A5" s="269"/>
      <c r="B5" s="263" t="s">
        <v>134</v>
      </c>
      <c r="D5" s="265" t="s">
        <v>135</v>
      </c>
      <c r="E5" s="266"/>
      <c r="F5" s="265" t="s">
        <v>136</v>
      </c>
      <c r="G5" s="266"/>
      <c r="H5" s="265" t="s">
        <v>137</v>
      </c>
      <c r="J5" s="267" t="s">
        <v>138</v>
      </c>
      <c r="K5" s="412" t="s">
        <v>1165</v>
      </c>
      <c r="L5" s="266"/>
      <c r="M5" s="267" t="s">
        <v>140</v>
      </c>
      <c r="N5" s="266"/>
      <c r="O5" s="267" t="s">
        <v>141</v>
      </c>
      <c r="P5" s="266"/>
      <c r="Q5" s="267" t="s">
        <v>142</v>
      </c>
      <c r="R5" s="266"/>
      <c r="S5" s="267" t="s">
        <v>143</v>
      </c>
      <c r="T5" s="266"/>
    </row>
    <row r="6" spans="1:20" s="21" customFormat="1" ht="18.600000000000001" x14ac:dyDescent="0.3">
      <c r="A6" s="38"/>
      <c r="B6" s="30"/>
      <c r="D6" s="30"/>
      <c r="F6" s="30"/>
      <c r="H6" s="30"/>
      <c r="J6" s="31"/>
      <c r="K6" s="411"/>
      <c r="M6" s="31"/>
      <c r="O6" s="31"/>
      <c r="Q6" s="31"/>
      <c r="S6" s="31"/>
    </row>
    <row r="7" spans="1:20" s="22" customFormat="1" ht="30" x14ac:dyDescent="0.3">
      <c r="A7" s="201" t="s">
        <v>176</v>
      </c>
      <c r="B7" s="39" t="s">
        <v>897</v>
      </c>
      <c r="D7" s="316" t="s">
        <v>72</v>
      </c>
      <c r="F7" s="40"/>
      <c r="H7" s="40"/>
      <c r="J7" s="222"/>
      <c r="K7" s="410" t="s">
        <v>1166</v>
      </c>
      <c r="M7" s="223"/>
      <c r="N7" s="21"/>
      <c r="O7" s="223"/>
      <c r="P7" s="21"/>
      <c r="Q7" s="223"/>
      <c r="R7" s="21"/>
      <c r="S7" s="223"/>
    </row>
    <row r="8" spans="1:20" s="21" customFormat="1" ht="18.600000000000001" x14ac:dyDescent="0.3">
      <c r="A8" s="38"/>
      <c r="B8" s="30"/>
      <c r="D8" s="30"/>
      <c r="F8" s="30"/>
      <c r="H8" s="30"/>
      <c r="J8" s="31"/>
      <c r="K8" s="411"/>
      <c r="M8" s="31"/>
      <c r="O8" s="31"/>
      <c r="Q8" s="31"/>
      <c r="S8" s="31"/>
    </row>
    <row r="9" spans="1:20" s="6" customFormat="1" ht="36.6" customHeight="1" x14ac:dyDescent="0.3">
      <c r="A9" s="224"/>
      <c r="B9" s="36" t="s">
        <v>898</v>
      </c>
      <c r="C9" s="225"/>
      <c r="D9" s="7" t="s">
        <v>899</v>
      </c>
      <c r="E9" s="225"/>
      <c r="F9" s="292" t="s">
        <v>83</v>
      </c>
      <c r="G9" s="21"/>
      <c r="H9" s="279" t="s">
        <v>900</v>
      </c>
      <c r="I9" s="21"/>
      <c r="J9" s="541"/>
      <c r="K9" s="434"/>
      <c r="L9" s="21"/>
      <c r="M9" s="223"/>
      <c r="N9" s="21"/>
      <c r="O9" s="223"/>
      <c r="P9" s="21"/>
      <c r="Q9" s="223"/>
      <c r="R9" s="21"/>
      <c r="S9" s="223"/>
      <c r="T9" s="21"/>
    </row>
    <row r="10" spans="1:20" s="6" customFormat="1" ht="90" x14ac:dyDescent="0.3">
      <c r="A10" s="224"/>
      <c r="B10" s="42" t="s">
        <v>901</v>
      </c>
      <c r="C10" s="225"/>
      <c r="D10" s="7" t="s">
        <v>72</v>
      </c>
      <c r="E10" s="225"/>
      <c r="F10" s="285" t="s">
        <v>68</v>
      </c>
      <c r="G10" s="22"/>
      <c r="H10" s="279" t="s">
        <v>902</v>
      </c>
      <c r="I10" s="22"/>
      <c r="J10" s="543"/>
      <c r="K10" s="435"/>
      <c r="L10" s="22"/>
      <c r="M10" s="223"/>
      <c r="N10" s="22"/>
      <c r="O10" s="223"/>
      <c r="P10" s="22"/>
      <c r="Q10" s="223"/>
      <c r="R10" s="22"/>
      <c r="S10" s="223"/>
      <c r="T10" s="22"/>
    </row>
    <row r="11" spans="1:20" s="6" customFormat="1" ht="46.8" x14ac:dyDescent="0.3">
      <c r="A11" s="224"/>
      <c r="B11" s="42"/>
      <c r="C11" s="225"/>
      <c r="D11" s="7" t="s">
        <v>72</v>
      </c>
      <c r="E11" s="225"/>
      <c r="F11" s="285" t="s">
        <v>309</v>
      </c>
      <c r="G11" s="22"/>
      <c r="H11" s="279" t="s">
        <v>903</v>
      </c>
      <c r="I11" s="22"/>
      <c r="J11" s="543"/>
      <c r="K11" s="435"/>
      <c r="L11" s="22"/>
      <c r="M11" s="223"/>
      <c r="N11" s="22"/>
      <c r="O11" s="223"/>
      <c r="P11" s="22"/>
      <c r="Q11" s="223"/>
      <c r="R11" s="22"/>
      <c r="S11" s="223"/>
      <c r="T11" s="22"/>
    </row>
    <row r="12" spans="1:20" s="6" customFormat="1" ht="47.25" customHeight="1" x14ac:dyDescent="0.3">
      <c r="A12" s="224"/>
      <c r="B12" s="42" t="s">
        <v>904</v>
      </c>
      <c r="C12" s="225"/>
      <c r="D12" s="291">
        <v>4971882.99</v>
      </c>
      <c r="E12" s="225"/>
      <c r="F12" s="7" t="s">
        <v>724</v>
      </c>
      <c r="G12" s="22"/>
      <c r="H12" s="7" t="s">
        <v>905</v>
      </c>
      <c r="I12" s="22"/>
      <c r="J12" s="543"/>
      <c r="K12" s="435"/>
      <c r="L12" s="22"/>
      <c r="M12" s="223"/>
      <c r="N12" s="22"/>
      <c r="O12" s="223"/>
      <c r="P12" s="22"/>
      <c r="Q12" s="223"/>
      <c r="R12" s="22"/>
      <c r="S12" s="223"/>
      <c r="T12" s="22"/>
    </row>
    <row r="13" spans="1:20" s="6" customFormat="1" ht="47.25" customHeight="1" x14ac:dyDescent="0.3">
      <c r="A13" s="224"/>
      <c r="B13" s="42" t="s">
        <v>906</v>
      </c>
      <c r="C13" s="225"/>
      <c r="D13" s="7"/>
      <c r="E13" s="225"/>
      <c r="F13" s="7" t="s">
        <v>724</v>
      </c>
      <c r="G13" s="22"/>
      <c r="H13" s="7" t="s">
        <v>907</v>
      </c>
      <c r="I13" s="22"/>
      <c r="J13" s="543"/>
      <c r="K13" s="435"/>
      <c r="L13" s="22"/>
      <c r="M13" s="223"/>
      <c r="N13" s="22"/>
      <c r="O13" s="223"/>
      <c r="P13" s="22"/>
      <c r="Q13" s="223"/>
      <c r="R13" s="22"/>
      <c r="S13" s="223"/>
      <c r="T13" s="22"/>
    </row>
    <row r="14" spans="1:20" s="6" customFormat="1" ht="74.25" customHeight="1" x14ac:dyDescent="0.3">
      <c r="A14" s="224"/>
      <c r="B14" s="42" t="s">
        <v>908</v>
      </c>
      <c r="C14" s="225"/>
      <c r="D14" s="7"/>
      <c r="E14" s="225"/>
      <c r="F14" s="7" t="s">
        <v>724</v>
      </c>
      <c r="G14" s="22"/>
      <c r="H14" s="7" t="s">
        <v>907</v>
      </c>
      <c r="I14" s="22"/>
      <c r="J14" s="544"/>
      <c r="K14" s="436"/>
      <c r="L14" s="22"/>
      <c r="M14" s="223"/>
      <c r="N14" s="22"/>
      <c r="O14" s="223"/>
      <c r="P14" s="22"/>
      <c r="Q14" s="223"/>
      <c r="R14" s="22"/>
      <c r="S14" s="223"/>
      <c r="T14" s="22"/>
    </row>
    <row r="15" spans="1:20" s="8" customFormat="1" x14ac:dyDescent="0.3">
      <c r="A15" s="43"/>
      <c r="K15" s="415"/>
    </row>
  </sheetData>
  <mergeCells count="1">
    <mergeCell ref="J9:J14"/>
  </mergeCells>
  <phoneticPr fontId="74" type="noConversion"/>
  <hyperlinks>
    <hyperlink ref="F9" r:id="rId1"/>
    <hyperlink ref="F10" r:id="rId2"/>
    <hyperlink ref="F11" r:id="rId3"/>
  </hyperlinks>
  <pageMargins left="0.23622047244094491" right="0.23622047244094491" top="0.74803149606299213" bottom="0.74803149606299213" header="0.31496062992125984" footer="0.31496062992125984"/>
  <pageSetup paperSize="8" scale="99" orientation="landscape"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7A516"/>
    <pageSetUpPr fitToPage="1"/>
  </sheetPr>
  <dimension ref="A1:T23"/>
  <sheetViews>
    <sheetView topLeftCell="B1" zoomScaleNormal="100" workbookViewId="0">
      <selection activeCell="F25" sqref="F25"/>
    </sheetView>
  </sheetViews>
  <sheetFormatPr baseColWidth="10" defaultColWidth="10.5" defaultRowHeight="15.6" x14ac:dyDescent="0.3"/>
  <cols>
    <col min="1" max="1" width="23.8984375" customWidth="1"/>
    <col min="2" max="2" width="46.8984375" customWidth="1"/>
    <col min="3" max="3" width="3.3984375" customWidth="1"/>
    <col min="4" max="4" width="32.5" customWidth="1"/>
    <col min="5" max="5" width="3.3984375" customWidth="1"/>
    <col min="6" max="6" width="32.5" customWidth="1"/>
    <col min="7" max="7" width="3.3984375" customWidth="1"/>
    <col min="8" max="8" width="32.5" customWidth="1"/>
    <col min="9" max="9" width="3.3984375"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909</v>
      </c>
    </row>
    <row r="3" spans="1:20" s="22" customFormat="1" ht="120" x14ac:dyDescent="0.3">
      <c r="A3" s="201" t="s">
        <v>910</v>
      </c>
      <c r="B3" s="39" t="s">
        <v>911</v>
      </c>
      <c r="D3" s="316" t="s">
        <v>175</v>
      </c>
      <c r="F3" s="40"/>
      <c r="H3" s="40"/>
      <c r="J3" s="222"/>
      <c r="K3" s="410"/>
      <c r="M3" s="223"/>
      <c r="O3" s="223"/>
      <c r="Q3" s="223"/>
      <c r="S3" s="223"/>
    </row>
    <row r="4" spans="1:20" s="21" customFormat="1" ht="18.600000000000001" x14ac:dyDescent="0.3">
      <c r="A4" s="38"/>
      <c r="B4" s="30"/>
      <c r="D4" s="30"/>
      <c r="F4" s="30"/>
      <c r="H4" s="30"/>
      <c r="J4" s="31"/>
      <c r="K4" s="411"/>
      <c r="M4" s="31"/>
    </row>
    <row r="5" spans="1:20" s="266" customFormat="1" ht="97.2" x14ac:dyDescent="0.3">
      <c r="A5" s="284"/>
      <c r="B5" s="265" t="s">
        <v>134</v>
      </c>
      <c r="D5" s="265" t="s">
        <v>135</v>
      </c>
      <c r="F5" s="265" t="s">
        <v>136</v>
      </c>
      <c r="H5" s="265" t="s">
        <v>137</v>
      </c>
      <c r="J5" s="267" t="s">
        <v>138</v>
      </c>
      <c r="K5" s="412" t="s">
        <v>1165</v>
      </c>
      <c r="M5" s="267" t="s">
        <v>140</v>
      </c>
      <c r="O5" s="267" t="s">
        <v>141</v>
      </c>
      <c r="Q5" s="267" t="s">
        <v>142</v>
      </c>
      <c r="S5" s="267" t="s">
        <v>143</v>
      </c>
    </row>
    <row r="6" spans="1:20" s="21" customFormat="1" ht="18.600000000000001" x14ac:dyDescent="0.3">
      <c r="A6" s="38"/>
      <c r="B6" s="30"/>
      <c r="D6" s="30"/>
      <c r="F6" s="30"/>
      <c r="H6" s="30"/>
      <c r="J6" s="31"/>
      <c r="K6" s="411"/>
      <c r="M6" s="31"/>
      <c r="O6" s="31"/>
      <c r="Q6" s="31"/>
      <c r="S6" s="31"/>
    </row>
    <row r="7" spans="1:20" s="22" customFormat="1" ht="30" x14ac:dyDescent="0.3">
      <c r="A7" s="201" t="s">
        <v>176</v>
      </c>
      <c r="B7" s="39" t="s">
        <v>912</v>
      </c>
      <c r="D7" s="316" t="s">
        <v>72</v>
      </c>
      <c r="F7" s="40"/>
      <c r="H7" s="40"/>
      <c r="J7" s="222"/>
      <c r="K7" s="410"/>
    </row>
    <row r="8" spans="1:20" s="21" customFormat="1" ht="18.600000000000001" x14ac:dyDescent="0.3">
      <c r="A8" s="38"/>
      <c r="B8" s="30"/>
      <c r="D8" s="30"/>
      <c r="F8" s="30"/>
      <c r="H8" s="30"/>
      <c r="J8" s="31"/>
      <c r="K8" s="411"/>
      <c r="M8" s="31"/>
      <c r="O8" s="31"/>
      <c r="Q8" s="31"/>
      <c r="S8" s="31"/>
    </row>
    <row r="9" spans="1:20" s="6" customFormat="1" ht="180" x14ac:dyDescent="0.3">
      <c r="A9" s="224"/>
      <c r="B9" s="36" t="s">
        <v>913</v>
      </c>
      <c r="C9" s="225"/>
      <c r="D9" s="7" t="s">
        <v>914</v>
      </c>
      <c r="E9" s="225"/>
      <c r="F9" s="285" t="s">
        <v>68</v>
      </c>
      <c r="G9" s="226"/>
      <c r="H9" s="72" t="s">
        <v>915</v>
      </c>
      <c r="I9" s="21"/>
      <c r="J9" s="607" t="s">
        <v>1279</v>
      </c>
      <c r="K9" s="438" t="s">
        <v>1167</v>
      </c>
      <c r="L9" s="21"/>
      <c r="M9" s="223"/>
      <c r="N9" s="21"/>
      <c r="O9" s="223"/>
      <c r="P9" s="21"/>
      <c r="Q9" s="223"/>
      <c r="R9" s="21"/>
      <c r="S9" s="223"/>
      <c r="T9" s="21"/>
    </row>
    <row r="10" spans="1:20" s="6" customFormat="1" ht="46.8" x14ac:dyDescent="0.3">
      <c r="A10" s="224"/>
      <c r="B10" s="36"/>
      <c r="C10" s="225"/>
      <c r="D10" s="7" t="s">
        <v>914</v>
      </c>
      <c r="E10" s="225"/>
      <c r="F10" s="285" t="s">
        <v>70</v>
      </c>
      <c r="G10" s="226"/>
      <c r="H10" s="279" t="s">
        <v>329</v>
      </c>
      <c r="I10" s="21"/>
      <c r="J10" s="608"/>
      <c r="K10" s="437"/>
      <c r="L10" s="21"/>
      <c r="M10" s="223"/>
      <c r="N10" s="21"/>
      <c r="O10" s="223"/>
      <c r="P10" s="21"/>
      <c r="Q10" s="223"/>
      <c r="R10" s="21"/>
      <c r="S10" s="223"/>
      <c r="T10" s="21"/>
    </row>
    <row r="11" spans="1:20" s="6" customFormat="1" ht="46.8" x14ac:dyDescent="0.3">
      <c r="A11" s="224"/>
      <c r="B11" s="36"/>
      <c r="C11" s="225"/>
      <c r="D11" s="7" t="s">
        <v>914</v>
      </c>
      <c r="E11" s="225"/>
      <c r="F11" s="285" t="s">
        <v>74</v>
      </c>
      <c r="G11" s="226"/>
      <c r="H11" s="279" t="s">
        <v>916</v>
      </c>
      <c r="I11" s="21"/>
      <c r="J11" s="608"/>
      <c r="K11" s="437"/>
      <c r="L11" s="21"/>
      <c r="M11" s="223"/>
      <c r="N11" s="21"/>
      <c r="O11" s="223"/>
      <c r="P11" s="21"/>
      <c r="Q11" s="223"/>
      <c r="R11" s="21"/>
      <c r="S11" s="223"/>
      <c r="T11" s="21"/>
    </row>
    <row r="12" spans="1:20" s="6" customFormat="1" ht="52.95" customHeight="1" x14ac:dyDescent="0.3">
      <c r="A12" s="224"/>
      <c r="B12" s="42" t="s">
        <v>917</v>
      </c>
      <c r="C12" s="225"/>
      <c r="D12" s="7" t="s">
        <v>914</v>
      </c>
      <c r="E12" s="225"/>
      <c r="F12" s="285" t="s">
        <v>68</v>
      </c>
      <c r="G12" s="226"/>
      <c r="H12" s="72" t="s">
        <v>918</v>
      </c>
      <c r="I12" s="21"/>
      <c r="J12" s="609"/>
      <c r="K12" s="435"/>
      <c r="L12" s="21"/>
      <c r="M12" s="223"/>
      <c r="N12" s="21"/>
      <c r="O12" s="223"/>
      <c r="P12" s="21"/>
      <c r="Q12" s="223"/>
      <c r="R12" s="21"/>
      <c r="S12" s="223"/>
      <c r="T12" s="21"/>
    </row>
    <row r="13" spans="1:20" s="6" customFormat="1" ht="54" customHeight="1" x14ac:dyDescent="0.3">
      <c r="A13" s="224"/>
      <c r="B13" s="36"/>
      <c r="C13" s="225"/>
      <c r="D13" s="7" t="s">
        <v>914</v>
      </c>
      <c r="E13" s="225"/>
      <c r="F13" s="285" t="s">
        <v>70</v>
      </c>
      <c r="G13" s="226"/>
      <c r="H13" s="279" t="s">
        <v>329</v>
      </c>
      <c r="I13" s="21"/>
      <c r="J13" s="609"/>
      <c r="K13" s="435"/>
      <c r="L13" s="21"/>
      <c r="M13" s="223"/>
      <c r="N13" s="21"/>
      <c r="O13" s="223"/>
      <c r="P13" s="21"/>
      <c r="Q13" s="223"/>
      <c r="R13" s="21"/>
      <c r="S13" s="223"/>
      <c r="T13" s="21"/>
    </row>
    <row r="14" spans="1:20" s="6" customFormat="1" ht="46.8" x14ac:dyDescent="0.3">
      <c r="A14" s="224"/>
      <c r="B14" s="36"/>
      <c r="C14" s="225"/>
      <c r="D14" s="7" t="s">
        <v>914</v>
      </c>
      <c r="E14" s="225"/>
      <c r="F14" s="285" t="s">
        <v>74</v>
      </c>
      <c r="G14" s="226"/>
      <c r="H14" s="279" t="s">
        <v>916</v>
      </c>
      <c r="I14" s="21"/>
      <c r="J14" s="609"/>
      <c r="K14" s="435"/>
      <c r="L14" s="21"/>
      <c r="M14" s="223"/>
      <c r="N14" s="21"/>
      <c r="O14" s="223"/>
      <c r="P14" s="21"/>
      <c r="Q14" s="223"/>
      <c r="R14" s="21"/>
      <c r="S14" s="223"/>
      <c r="T14" s="21"/>
    </row>
    <row r="15" spans="1:20" s="6" customFormat="1" ht="56.4" customHeight="1" x14ac:dyDescent="0.3">
      <c r="A15" s="224"/>
      <c r="B15" s="36"/>
      <c r="C15" s="225"/>
      <c r="D15" s="7" t="s">
        <v>914</v>
      </c>
      <c r="E15" s="225"/>
      <c r="F15" s="285" t="s">
        <v>309</v>
      </c>
      <c r="G15" s="226"/>
      <c r="H15" s="279" t="s">
        <v>919</v>
      </c>
      <c r="I15" s="21"/>
      <c r="J15" s="609"/>
      <c r="K15" s="435"/>
      <c r="L15" s="21"/>
      <c r="M15" s="223"/>
      <c r="N15" s="21"/>
      <c r="O15" s="223"/>
      <c r="P15" s="21"/>
      <c r="Q15" s="223"/>
      <c r="R15" s="21"/>
      <c r="S15" s="223"/>
      <c r="T15" s="21"/>
    </row>
    <row r="16" spans="1:20" s="6" customFormat="1" ht="30" x14ac:dyDescent="0.3">
      <c r="A16" s="224"/>
      <c r="B16" s="42" t="s">
        <v>920</v>
      </c>
      <c r="C16" s="225"/>
      <c r="D16" s="291">
        <v>205693136.94</v>
      </c>
      <c r="E16" s="225"/>
      <c r="F16" s="7" t="s">
        <v>724</v>
      </c>
      <c r="G16" s="22"/>
      <c r="H16" s="72" t="s">
        <v>921</v>
      </c>
      <c r="I16" s="22"/>
      <c r="J16" s="609"/>
      <c r="K16" s="435"/>
      <c r="L16" s="22"/>
      <c r="M16" s="223"/>
      <c r="N16" s="22"/>
      <c r="O16" s="223"/>
      <c r="P16" s="22"/>
      <c r="Q16" s="223"/>
      <c r="R16" s="22"/>
      <c r="S16" s="223"/>
      <c r="T16" s="22"/>
    </row>
    <row r="17" spans="1:20" s="6" customFormat="1" ht="45" x14ac:dyDescent="0.3">
      <c r="A17" s="224"/>
      <c r="B17" s="42" t="s">
        <v>922</v>
      </c>
      <c r="C17" s="225"/>
      <c r="D17" s="7" t="s">
        <v>63</v>
      </c>
      <c r="E17" s="225"/>
      <c r="F17" s="7"/>
      <c r="G17" s="21"/>
      <c r="H17" s="7"/>
      <c r="I17" s="21"/>
      <c r="J17" s="609"/>
      <c r="K17" s="435"/>
      <c r="L17" s="21"/>
      <c r="M17" s="223"/>
      <c r="N17" s="21"/>
      <c r="O17" s="223"/>
      <c r="P17" s="21"/>
      <c r="Q17" s="223"/>
      <c r="R17" s="21"/>
      <c r="S17" s="223"/>
      <c r="T17" s="21"/>
    </row>
    <row r="18" spans="1:20" s="6" customFormat="1" ht="30" x14ac:dyDescent="0.3">
      <c r="A18" s="224"/>
      <c r="B18" s="42" t="s">
        <v>923</v>
      </c>
      <c r="C18" s="225"/>
      <c r="D18" s="7" t="s">
        <v>101</v>
      </c>
      <c r="E18" s="225"/>
      <c r="F18" s="7" t="s">
        <v>724</v>
      </c>
      <c r="G18" s="21"/>
      <c r="H18" s="7" t="s">
        <v>724</v>
      </c>
      <c r="I18" s="21"/>
      <c r="J18" s="609"/>
      <c r="K18" s="435"/>
      <c r="L18" s="21"/>
      <c r="M18" s="223"/>
      <c r="N18" s="21"/>
      <c r="O18" s="223"/>
      <c r="P18" s="21"/>
      <c r="Q18" s="223"/>
      <c r="R18" s="21"/>
      <c r="S18" s="223"/>
      <c r="T18" s="21"/>
    </row>
    <row r="19" spans="1:20" s="6" customFormat="1" ht="46.8" x14ac:dyDescent="0.3">
      <c r="A19" s="224"/>
      <c r="B19" s="42" t="s">
        <v>924</v>
      </c>
      <c r="C19" s="225"/>
      <c r="D19" s="7" t="s">
        <v>914</v>
      </c>
      <c r="E19" s="225"/>
      <c r="F19" s="285" t="s">
        <v>68</v>
      </c>
      <c r="G19" s="226"/>
      <c r="H19" s="72" t="s">
        <v>925</v>
      </c>
      <c r="I19" s="21"/>
      <c r="J19" s="609"/>
      <c r="K19" s="435"/>
      <c r="L19" s="21"/>
      <c r="M19" s="223"/>
      <c r="N19" s="21"/>
      <c r="O19" s="223"/>
      <c r="P19" s="21"/>
      <c r="Q19" s="223"/>
      <c r="R19" s="21"/>
      <c r="S19" s="223"/>
      <c r="T19" s="21"/>
    </row>
    <row r="20" spans="1:20" s="6" customFormat="1" ht="46.8" x14ac:dyDescent="0.3">
      <c r="A20" s="224"/>
      <c r="B20" s="42"/>
      <c r="C20" s="225"/>
      <c r="D20" s="7"/>
      <c r="E20" s="225"/>
      <c r="F20" s="285" t="s">
        <v>74</v>
      </c>
      <c r="G20" s="226"/>
      <c r="H20" s="279" t="s">
        <v>926</v>
      </c>
      <c r="I20" s="21"/>
      <c r="J20" s="609"/>
      <c r="K20" s="435"/>
      <c r="L20" s="21"/>
      <c r="M20" s="223"/>
      <c r="N20" s="21"/>
      <c r="O20" s="223"/>
      <c r="P20" s="21"/>
      <c r="Q20" s="223"/>
      <c r="R20" s="21"/>
      <c r="S20" s="223"/>
      <c r="T20" s="21"/>
    </row>
    <row r="21" spans="1:20" s="6" customFormat="1" ht="46.8" x14ac:dyDescent="0.3">
      <c r="A21" s="224"/>
      <c r="B21" s="42" t="s">
        <v>927</v>
      </c>
      <c r="C21" s="225"/>
      <c r="D21" s="487">
        <v>55533583.019199997</v>
      </c>
      <c r="E21" s="225"/>
      <c r="F21" s="7" t="s">
        <v>724</v>
      </c>
      <c r="G21" s="21"/>
      <c r="H21" s="72" t="s">
        <v>928</v>
      </c>
      <c r="I21" s="21"/>
      <c r="J21" s="609"/>
      <c r="K21" s="447" t="s">
        <v>1168</v>
      </c>
      <c r="L21" s="21"/>
      <c r="M21" s="223"/>
      <c r="N21" s="21"/>
      <c r="O21" s="223"/>
      <c r="P21" s="21"/>
      <c r="Q21" s="223"/>
      <c r="R21" s="21"/>
      <c r="S21" s="223"/>
      <c r="T21" s="21"/>
    </row>
    <row r="22" spans="1:20" s="6" customFormat="1" ht="78" x14ac:dyDescent="0.3">
      <c r="A22" s="224"/>
      <c r="B22" s="42" t="s">
        <v>929</v>
      </c>
      <c r="C22" s="225"/>
      <c r="D22" s="7" t="s">
        <v>72</v>
      </c>
      <c r="E22" s="225"/>
      <c r="F22" s="285" t="s">
        <v>68</v>
      </c>
      <c r="G22" s="21"/>
      <c r="H22" s="72" t="s">
        <v>893</v>
      </c>
      <c r="I22" s="21"/>
      <c r="J22" s="610"/>
      <c r="K22" s="458" t="s">
        <v>1169</v>
      </c>
      <c r="L22" s="21"/>
      <c r="M22" s="223"/>
      <c r="N22" s="21"/>
      <c r="O22" s="223"/>
      <c r="P22" s="21"/>
      <c r="Q22" s="223"/>
      <c r="R22" s="21"/>
      <c r="S22" s="223"/>
      <c r="T22" s="21"/>
    </row>
    <row r="23" spans="1:20" s="8" customFormat="1" x14ac:dyDescent="0.3">
      <c r="A23" s="43"/>
      <c r="K23" s="415"/>
    </row>
  </sheetData>
  <mergeCells count="1">
    <mergeCell ref="J9:J22"/>
  </mergeCells>
  <dataValidations count="1">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6">
      <formula1>0</formula1>
    </dataValidation>
  </dataValidations>
  <hyperlinks>
    <hyperlink ref="F10" r:id="rId1"/>
    <hyperlink ref="F11" r:id="rId2"/>
    <hyperlink ref="F13" r:id="rId3"/>
    <hyperlink ref="F14" r:id="rId4"/>
    <hyperlink ref="F20" r:id="rId5"/>
    <hyperlink ref="F15" r:id="rId6"/>
    <hyperlink ref="F12" r:id="rId7"/>
  </hyperlinks>
  <pageMargins left="0.23622047244094491" right="0.23622047244094491" top="0.74803149606299213" bottom="0.74803149606299213" header="0.31496062992125984" footer="0.31496062992125984"/>
  <pageSetup paperSize="8" scale="85"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31"/>
  <sheetViews>
    <sheetView showGridLines="0" topLeftCell="E22" zoomScale="120" zoomScaleNormal="120" workbookViewId="0">
      <selection activeCell="G22" sqref="G22"/>
    </sheetView>
  </sheetViews>
  <sheetFormatPr baseColWidth="10" defaultColWidth="4" defaultRowHeight="24" customHeight="1" x14ac:dyDescent="0.3"/>
  <cols>
    <col min="1" max="1" width="4" style="112"/>
    <col min="2" max="2" width="4" style="112" hidden="1" customWidth="1"/>
    <col min="3" max="3" width="75" style="112" bestFit="1" customWidth="1"/>
    <col min="4" max="4" width="2.8984375" style="112" customWidth="1"/>
    <col min="5" max="5" width="115.796875" style="112" customWidth="1"/>
    <col min="6" max="6" width="2.8984375" style="112" customWidth="1"/>
    <col min="7" max="7" width="45.19921875" style="112" customWidth="1"/>
    <col min="8" max="8" width="42.5" style="392" customWidth="1"/>
    <col min="9" max="16384" width="4" style="112"/>
  </cols>
  <sheetData>
    <row r="1" spans="1:8" ht="16.2" x14ac:dyDescent="0.3"/>
    <row r="2" spans="1:8" ht="16.2" x14ac:dyDescent="0.3">
      <c r="C2" s="527" t="s">
        <v>34</v>
      </c>
      <c r="D2" s="527"/>
      <c r="E2" s="527"/>
      <c r="F2" s="527"/>
      <c r="G2" s="527"/>
    </row>
    <row r="3" spans="1:8" s="113" customFormat="1" x14ac:dyDescent="0.3">
      <c r="C3" s="528" t="s">
        <v>35</v>
      </c>
      <c r="D3" s="528"/>
      <c r="E3" s="528"/>
      <c r="F3" s="528"/>
      <c r="G3" s="528"/>
      <c r="H3" s="393"/>
    </row>
    <row r="4" spans="1:8" ht="12.75" customHeight="1" x14ac:dyDescent="0.3">
      <c r="C4" s="529" t="s">
        <v>36</v>
      </c>
      <c r="D4" s="529"/>
      <c r="E4" s="529"/>
      <c r="F4" s="529"/>
      <c r="G4" s="529"/>
    </row>
    <row r="5" spans="1:8" ht="12.75" customHeight="1" x14ac:dyDescent="0.3">
      <c r="C5" s="530" t="s">
        <v>37</v>
      </c>
      <c r="D5" s="530"/>
      <c r="E5" s="530"/>
      <c r="F5" s="530"/>
      <c r="G5" s="530"/>
    </row>
    <row r="6" spans="1:8" ht="12.75" customHeight="1" x14ac:dyDescent="0.3">
      <c r="C6" s="530" t="s">
        <v>38</v>
      </c>
      <c r="D6" s="530"/>
      <c r="E6" s="530"/>
      <c r="F6" s="530"/>
      <c r="G6" s="530"/>
    </row>
    <row r="7" spans="1:8" ht="12.75" customHeight="1" x14ac:dyDescent="0.3">
      <c r="C7" s="531" t="s">
        <v>39</v>
      </c>
      <c r="D7" s="532"/>
      <c r="E7" s="532"/>
      <c r="F7" s="532"/>
      <c r="G7" s="532"/>
    </row>
    <row r="8" spans="1:8" ht="16.2" x14ac:dyDescent="0.3">
      <c r="C8" s="239"/>
      <c r="D8" s="114"/>
      <c r="E8" s="114"/>
      <c r="F8" s="239"/>
      <c r="G8" s="239"/>
    </row>
    <row r="9" spans="1:8" ht="16.2" x14ac:dyDescent="0.3">
      <c r="C9" s="115" t="s">
        <v>40</v>
      </c>
      <c r="D9" s="373"/>
      <c r="E9" s="117" t="s">
        <v>41</v>
      </c>
      <c r="F9" s="373"/>
      <c r="G9" s="118" t="s">
        <v>15</v>
      </c>
    </row>
    <row r="10" spans="1:8" ht="16.2" x14ac:dyDescent="0.3">
      <c r="C10" s="239"/>
      <c r="D10" s="114"/>
      <c r="E10" s="114"/>
      <c r="F10" s="239"/>
      <c r="G10" s="239"/>
    </row>
    <row r="11" spans="1:8" s="113" customFormat="1" x14ac:dyDescent="0.3">
      <c r="B11" s="119"/>
      <c r="C11" s="120" t="s">
        <v>42</v>
      </c>
      <c r="E11" s="121"/>
      <c r="H11" s="393"/>
    </row>
    <row r="12" spans="1:8" ht="18.600000000000001" x14ac:dyDescent="0.3">
      <c r="A12" s="122"/>
      <c r="B12" s="122"/>
      <c r="C12" s="123" t="s">
        <v>43</v>
      </c>
      <c r="D12" s="124"/>
      <c r="E12" s="125" t="s">
        <v>44</v>
      </c>
      <c r="F12" s="124"/>
      <c r="G12" s="126" t="s">
        <v>45</v>
      </c>
      <c r="H12" s="126" t="s">
        <v>46</v>
      </c>
    </row>
    <row r="13" spans="1:8" ht="16.2" x14ac:dyDescent="0.3">
      <c r="B13" s="127"/>
      <c r="C13" s="128" t="s">
        <v>47</v>
      </c>
      <c r="D13" s="374"/>
      <c r="E13" s="129"/>
      <c r="F13" s="374"/>
      <c r="G13" s="129"/>
    </row>
    <row r="14" spans="1:8" ht="16.2" x14ac:dyDescent="0.3">
      <c r="A14" s="130"/>
      <c r="B14" s="130" t="s">
        <v>32</v>
      </c>
      <c r="C14" s="131" t="s">
        <v>48</v>
      </c>
      <c r="D14" s="74"/>
      <c r="E14" s="132" t="s">
        <v>49</v>
      </c>
      <c r="F14" s="74"/>
      <c r="G14" s="133"/>
    </row>
    <row r="15" spans="1:8" ht="16.2" x14ac:dyDescent="0.3">
      <c r="A15" s="130"/>
      <c r="B15" s="130" t="s">
        <v>32</v>
      </c>
      <c r="C15" s="131" t="s">
        <v>50</v>
      </c>
      <c r="D15" s="74"/>
      <c r="E15" s="134" t="s">
        <v>1309</v>
      </c>
      <c r="F15" s="74"/>
      <c r="G15" s="133"/>
      <c r="H15" s="392" t="s">
        <v>51</v>
      </c>
    </row>
    <row r="16" spans="1:8" ht="16.2" x14ac:dyDescent="0.3">
      <c r="B16" s="130" t="s">
        <v>32</v>
      </c>
      <c r="C16" s="131" t="s">
        <v>52</v>
      </c>
      <c r="D16" s="74"/>
      <c r="E16" s="134" t="s">
        <v>53</v>
      </c>
      <c r="F16" s="74"/>
      <c r="G16" s="133"/>
    </row>
    <row r="17" spans="1:8" ht="16.8" thickBot="1" x14ac:dyDescent="0.35">
      <c r="B17" s="130" t="s">
        <v>32</v>
      </c>
      <c r="C17" s="135" t="s">
        <v>54</v>
      </c>
      <c r="D17" s="85"/>
      <c r="E17" s="86" t="s">
        <v>55</v>
      </c>
      <c r="F17" s="85"/>
      <c r="G17" s="136"/>
    </row>
    <row r="18" spans="1:8" ht="16.8" thickBot="1" x14ac:dyDescent="0.35">
      <c r="B18" s="127"/>
      <c r="C18" s="128" t="s">
        <v>56</v>
      </c>
      <c r="D18" s="374"/>
      <c r="E18" s="129"/>
      <c r="F18" s="374"/>
      <c r="G18" s="129"/>
    </row>
    <row r="19" spans="1:8" ht="16.2" x14ac:dyDescent="0.3">
      <c r="A19" s="130"/>
      <c r="B19" s="130" t="s">
        <v>57</v>
      </c>
      <c r="C19" s="131" t="s">
        <v>58</v>
      </c>
      <c r="D19" s="74"/>
      <c r="E19" s="137">
        <v>43101</v>
      </c>
      <c r="F19" s="74"/>
      <c r="G19" s="133"/>
    </row>
    <row r="20" spans="1:8" ht="16.8" thickBot="1" x14ac:dyDescent="0.35">
      <c r="A20" s="130"/>
      <c r="B20" s="130" t="s">
        <v>57</v>
      </c>
      <c r="C20" s="135" t="s">
        <v>59</v>
      </c>
      <c r="D20" s="85"/>
      <c r="E20" s="137">
        <v>44012</v>
      </c>
      <c r="F20" s="85"/>
      <c r="G20" s="136"/>
    </row>
    <row r="21" spans="1:8" ht="16.8" thickBot="1" x14ac:dyDescent="0.35">
      <c r="B21" s="127"/>
      <c r="C21" s="128" t="s">
        <v>60</v>
      </c>
      <c r="D21" s="374"/>
      <c r="E21" s="498"/>
      <c r="F21" s="374"/>
      <c r="G21" s="129"/>
    </row>
    <row r="22" spans="1:8" ht="409.6" x14ac:dyDescent="0.3">
      <c r="B22" s="130" t="s">
        <v>61</v>
      </c>
      <c r="C22" s="138" t="s">
        <v>62</v>
      </c>
      <c r="D22" s="74"/>
      <c r="E22" s="500" t="s">
        <v>63</v>
      </c>
      <c r="F22" s="74"/>
      <c r="G22" s="517" t="s">
        <v>1313</v>
      </c>
      <c r="H22" s="516" t="s">
        <v>64</v>
      </c>
    </row>
    <row r="23" spans="1:8" ht="16.2" x14ac:dyDescent="0.3">
      <c r="B23" s="130"/>
      <c r="C23" s="138"/>
      <c r="D23" s="489"/>
      <c r="E23" s="505" t="s">
        <v>1298</v>
      </c>
      <c r="F23" s="489"/>
      <c r="G23" s="133"/>
    </row>
    <row r="24" spans="1:8" ht="16.2" x14ac:dyDescent="0.3">
      <c r="A24" s="130"/>
      <c r="B24" s="130" t="s">
        <v>61</v>
      </c>
      <c r="C24" s="131" t="s">
        <v>65</v>
      </c>
      <c r="D24" s="74"/>
      <c r="E24" s="501"/>
      <c r="F24" s="74"/>
      <c r="G24" s="133"/>
    </row>
    <row r="25" spans="1:8" ht="16.2" x14ac:dyDescent="0.3">
      <c r="B25" s="130" t="s">
        <v>61</v>
      </c>
      <c r="C25" s="131" t="s">
        <v>66</v>
      </c>
      <c r="D25" s="74"/>
      <c r="E25" s="502">
        <v>44286</v>
      </c>
      <c r="F25" s="74"/>
      <c r="G25" s="133"/>
    </row>
    <row r="26" spans="1:8" ht="16.2" x14ac:dyDescent="0.3">
      <c r="A26" s="130"/>
      <c r="B26" s="130" t="s">
        <v>61</v>
      </c>
      <c r="C26" s="131" t="s">
        <v>67</v>
      </c>
      <c r="D26" s="74"/>
      <c r="E26" s="503" t="s">
        <v>68</v>
      </c>
      <c r="F26" s="74"/>
      <c r="G26" s="133"/>
      <c r="H26" s="392" t="s">
        <v>69</v>
      </c>
    </row>
    <row r="27" spans="1:8" ht="16.2" x14ac:dyDescent="0.3">
      <c r="A27" s="130"/>
      <c r="B27" s="130"/>
      <c r="C27" s="138" t="s">
        <v>62</v>
      </c>
      <c r="D27" s="74"/>
      <c r="E27" s="506" t="s">
        <v>63</v>
      </c>
      <c r="F27" s="74"/>
      <c r="G27" s="144"/>
    </row>
    <row r="28" spans="1:8" ht="16.2" x14ac:dyDescent="0.3">
      <c r="A28" s="130"/>
      <c r="B28" s="130"/>
      <c r="C28" s="138"/>
      <c r="D28" s="489"/>
      <c r="E28" s="504" t="s">
        <v>1305</v>
      </c>
      <c r="F28" s="489"/>
      <c r="G28" s="144"/>
    </row>
    <row r="29" spans="1:8" ht="16.2" x14ac:dyDescent="0.3">
      <c r="A29" s="130"/>
      <c r="B29" s="130"/>
      <c r="C29" s="131" t="s">
        <v>65</v>
      </c>
      <c r="D29" s="74"/>
      <c r="E29" s="505"/>
      <c r="F29" s="74"/>
      <c r="G29" s="144"/>
    </row>
    <row r="30" spans="1:8" ht="16.2" x14ac:dyDescent="0.3">
      <c r="A30" s="130"/>
      <c r="B30" s="130"/>
      <c r="C30" s="131" t="s">
        <v>66</v>
      </c>
      <c r="D30" s="74"/>
      <c r="E30" s="505"/>
      <c r="F30" s="74"/>
      <c r="G30" s="144"/>
    </row>
    <row r="31" spans="1:8" ht="16.2" x14ac:dyDescent="0.3">
      <c r="A31" s="130"/>
      <c r="B31" s="130"/>
      <c r="C31" s="131" t="s">
        <v>67</v>
      </c>
      <c r="D31" s="74"/>
      <c r="E31" s="503" t="s">
        <v>74</v>
      </c>
      <c r="F31" s="74"/>
      <c r="G31" s="144"/>
    </row>
    <row r="32" spans="1:8" ht="16.2" x14ac:dyDescent="0.3">
      <c r="A32" s="130"/>
      <c r="B32" s="130"/>
      <c r="C32" s="138" t="s">
        <v>62</v>
      </c>
      <c r="D32" s="74"/>
      <c r="E32" s="507" t="s">
        <v>72</v>
      </c>
      <c r="F32" s="74"/>
      <c r="G32" s="144"/>
    </row>
    <row r="33" spans="1:7" ht="31.2" x14ac:dyDescent="0.3">
      <c r="A33" s="130"/>
      <c r="B33" s="130"/>
      <c r="C33" s="138"/>
      <c r="D33" s="489"/>
      <c r="E33" s="509" t="s">
        <v>1299</v>
      </c>
      <c r="F33" s="489"/>
      <c r="G33" s="144"/>
    </row>
    <row r="34" spans="1:7" ht="16.2" x14ac:dyDescent="0.3">
      <c r="A34" s="130"/>
      <c r="B34" s="130"/>
      <c r="C34" s="131" t="s">
        <v>65</v>
      </c>
      <c r="D34" s="74"/>
      <c r="E34" s="508" t="s">
        <v>75</v>
      </c>
      <c r="F34" s="74"/>
      <c r="G34" s="144"/>
    </row>
    <row r="35" spans="1:7" ht="16.2" x14ac:dyDescent="0.3">
      <c r="A35" s="130"/>
      <c r="B35" s="130"/>
      <c r="C35" s="131" t="s">
        <v>66</v>
      </c>
      <c r="D35" s="74"/>
      <c r="E35" s="512">
        <v>44271</v>
      </c>
      <c r="F35" s="74"/>
      <c r="G35" s="144"/>
    </row>
    <row r="36" spans="1:7" ht="16.2" x14ac:dyDescent="0.3">
      <c r="A36" s="130"/>
      <c r="B36" s="130"/>
      <c r="C36" s="131" t="s">
        <v>67</v>
      </c>
      <c r="D36" s="74"/>
      <c r="E36" s="503" t="s">
        <v>76</v>
      </c>
      <c r="F36" s="74"/>
      <c r="G36" s="144"/>
    </row>
    <row r="37" spans="1:7" ht="16.2" x14ac:dyDescent="0.3">
      <c r="A37" s="130"/>
      <c r="B37" s="130"/>
      <c r="C37" s="138" t="s">
        <v>62</v>
      </c>
      <c r="D37" s="74"/>
      <c r="E37" s="507" t="s">
        <v>72</v>
      </c>
      <c r="F37" s="74"/>
      <c r="G37" s="144"/>
    </row>
    <row r="38" spans="1:7" ht="31.2" x14ac:dyDescent="0.3">
      <c r="A38" s="130"/>
      <c r="B38" s="130"/>
      <c r="C38" s="138"/>
      <c r="D38" s="489"/>
      <c r="E38" s="509" t="s">
        <v>1306</v>
      </c>
      <c r="F38" s="489"/>
      <c r="G38" s="144"/>
    </row>
    <row r="39" spans="1:7" ht="16.2" x14ac:dyDescent="0.3">
      <c r="A39" s="130"/>
      <c r="B39" s="130"/>
      <c r="C39" s="131" t="s">
        <v>65</v>
      </c>
      <c r="D39" s="74"/>
      <c r="E39" s="508" t="s">
        <v>73</v>
      </c>
      <c r="F39" s="74"/>
      <c r="G39" s="144"/>
    </row>
    <row r="40" spans="1:7" ht="16.2" x14ac:dyDescent="0.3">
      <c r="A40" s="130"/>
      <c r="B40" s="130"/>
      <c r="C40" s="131" t="s">
        <v>66</v>
      </c>
      <c r="D40" s="74"/>
      <c r="E40" s="512">
        <v>44426</v>
      </c>
      <c r="F40" s="74"/>
      <c r="G40" s="144"/>
    </row>
    <row r="41" spans="1:7" ht="16.2" x14ac:dyDescent="0.3">
      <c r="A41" s="130"/>
      <c r="B41" s="130"/>
      <c r="C41" s="131" t="s">
        <v>67</v>
      </c>
      <c r="D41" s="74"/>
      <c r="E41" s="503" t="s">
        <v>77</v>
      </c>
      <c r="F41" s="74"/>
      <c r="G41" s="144"/>
    </row>
    <row r="42" spans="1:7" ht="16.2" x14ac:dyDescent="0.3">
      <c r="A42" s="130"/>
      <c r="B42" s="130"/>
      <c r="C42" s="138" t="s">
        <v>62</v>
      </c>
      <c r="D42" s="74"/>
      <c r="E42" s="507" t="s">
        <v>72</v>
      </c>
      <c r="F42" s="74"/>
      <c r="G42" s="144"/>
    </row>
    <row r="43" spans="1:7" ht="31.2" x14ac:dyDescent="0.3">
      <c r="A43" s="130"/>
      <c r="B43" s="130"/>
      <c r="C43" s="138"/>
      <c r="D43" s="489"/>
      <c r="E43" s="509" t="s">
        <v>1300</v>
      </c>
      <c r="F43" s="489"/>
      <c r="G43" s="144"/>
    </row>
    <row r="44" spans="1:7" ht="16.2" x14ac:dyDescent="0.3">
      <c r="A44" s="130"/>
      <c r="B44" s="130"/>
      <c r="C44" s="131" t="s">
        <v>65</v>
      </c>
      <c r="D44" s="74"/>
      <c r="E44" s="508" t="s">
        <v>73</v>
      </c>
      <c r="F44" s="74"/>
      <c r="G44" s="144"/>
    </row>
    <row r="45" spans="1:7" ht="16.2" x14ac:dyDescent="0.3">
      <c r="A45" s="130"/>
      <c r="B45" s="130"/>
      <c r="C45" s="131" t="s">
        <v>66</v>
      </c>
      <c r="D45" s="74"/>
      <c r="E45" s="512">
        <v>44468</v>
      </c>
      <c r="F45" s="74"/>
      <c r="G45" s="144"/>
    </row>
    <row r="46" spans="1:7" ht="16.2" x14ac:dyDescent="0.3">
      <c r="A46" s="130"/>
      <c r="B46" s="130"/>
      <c r="C46" s="131" t="s">
        <v>67</v>
      </c>
      <c r="D46" s="74"/>
      <c r="E46" s="503" t="s">
        <v>78</v>
      </c>
      <c r="F46" s="74"/>
      <c r="G46" s="144"/>
    </row>
    <row r="47" spans="1:7" ht="16.2" x14ac:dyDescent="0.3">
      <c r="A47" s="130"/>
      <c r="B47" s="130"/>
      <c r="C47" s="138" t="s">
        <v>62</v>
      </c>
      <c r="D47" s="74"/>
      <c r="E47" s="507" t="s">
        <v>63</v>
      </c>
      <c r="F47" s="74"/>
      <c r="G47" s="144"/>
    </row>
    <row r="48" spans="1:7" ht="16.2" x14ac:dyDescent="0.3">
      <c r="A48" s="130"/>
      <c r="B48" s="130"/>
      <c r="C48" s="131" t="s">
        <v>65</v>
      </c>
      <c r="D48" s="74"/>
      <c r="E48" s="504" t="s">
        <v>1301</v>
      </c>
      <c r="F48" s="74"/>
      <c r="G48" s="144"/>
    </row>
    <row r="49" spans="1:7" ht="16.2" x14ac:dyDescent="0.3">
      <c r="A49" s="130"/>
      <c r="B49" s="130"/>
      <c r="C49" s="131" t="s">
        <v>66</v>
      </c>
      <c r="D49" s="74"/>
      <c r="E49" s="512">
        <v>44069</v>
      </c>
      <c r="F49" s="74"/>
      <c r="G49" s="144"/>
    </row>
    <row r="50" spans="1:7" ht="16.2" x14ac:dyDescent="0.3">
      <c r="A50" s="130"/>
      <c r="B50" s="130"/>
      <c r="C50" s="131" t="s">
        <v>67</v>
      </c>
      <c r="D50" s="74"/>
      <c r="E50" s="503" t="s">
        <v>79</v>
      </c>
      <c r="F50" s="74"/>
      <c r="G50" s="144"/>
    </row>
    <row r="51" spans="1:7" ht="16.2" x14ac:dyDescent="0.3">
      <c r="A51" s="130"/>
      <c r="B51" s="130"/>
      <c r="C51" s="138" t="s">
        <v>62</v>
      </c>
      <c r="D51" s="489"/>
      <c r="E51" s="505" t="s">
        <v>72</v>
      </c>
      <c r="F51" s="489"/>
      <c r="G51" s="144"/>
    </row>
    <row r="52" spans="1:7" ht="16.2" x14ac:dyDescent="0.3">
      <c r="A52" s="130"/>
      <c r="B52" s="130"/>
      <c r="C52" s="138"/>
      <c r="D52" s="489"/>
      <c r="E52" s="505" t="s">
        <v>1308</v>
      </c>
      <c r="F52" s="489"/>
      <c r="G52" s="144"/>
    </row>
    <row r="53" spans="1:7" ht="16.2" x14ac:dyDescent="0.3">
      <c r="A53" s="130"/>
      <c r="B53" s="130"/>
      <c r="C53" s="131" t="s">
        <v>65</v>
      </c>
      <c r="D53" s="489"/>
      <c r="E53" s="505" t="s">
        <v>73</v>
      </c>
      <c r="F53" s="489"/>
      <c r="G53" s="144"/>
    </row>
    <row r="54" spans="1:7" ht="16.2" x14ac:dyDescent="0.3">
      <c r="A54" s="130"/>
      <c r="B54" s="130"/>
      <c r="C54" s="131" t="s">
        <v>66</v>
      </c>
      <c r="D54" s="489"/>
      <c r="E54" s="518">
        <v>44497</v>
      </c>
      <c r="F54" s="489"/>
      <c r="G54" s="144"/>
    </row>
    <row r="55" spans="1:7" ht="16.2" x14ac:dyDescent="0.3">
      <c r="A55" s="130"/>
      <c r="B55" s="130"/>
      <c r="C55" s="131" t="s">
        <v>67</v>
      </c>
      <c r="D55" s="489"/>
      <c r="E55" s="503" t="s">
        <v>1307</v>
      </c>
      <c r="F55" s="489"/>
      <c r="G55" s="144"/>
    </row>
    <row r="56" spans="1:7" ht="16.2" x14ac:dyDescent="0.3">
      <c r="A56" s="130"/>
      <c r="B56" s="130"/>
      <c r="D56" s="481"/>
      <c r="E56" s="506" t="s">
        <v>72</v>
      </c>
      <c r="F56" s="481"/>
      <c r="G56" s="144"/>
    </row>
    <row r="57" spans="1:7" ht="31.2" x14ac:dyDescent="0.3">
      <c r="A57" s="130"/>
      <c r="B57" s="130"/>
      <c r="D57" s="489"/>
      <c r="E57" s="515" t="s">
        <v>1302</v>
      </c>
      <c r="F57" s="489"/>
      <c r="G57" s="144"/>
    </row>
    <row r="58" spans="1:7" ht="16.2" x14ac:dyDescent="0.3">
      <c r="A58" s="130"/>
      <c r="B58" s="130"/>
      <c r="D58" s="481"/>
      <c r="E58" s="505" t="s">
        <v>1262</v>
      </c>
      <c r="F58" s="481"/>
      <c r="G58" s="144"/>
    </row>
    <row r="59" spans="1:7" ht="16.2" x14ac:dyDescent="0.3">
      <c r="A59" s="130"/>
      <c r="B59" s="130"/>
      <c r="D59" s="481"/>
      <c r="E59" s="518">
        <v>44559</v>
      </c>
      <c r="F59" s="481"/>
      <c r="G59" s="144"/>
    </row>
    <row r="60" spans="1:7" ht="16.2" x14ac:dyDescent="0.3">
      <c r="A60" s="130"/>
      <c r="B60" s="130"/>
      <c r="D60" s="481"/>
      <c r="E60" s="510" t="s">
        <v>1261</v>
      </c>
      <c r="F60" s="481"/>
      <c r="G60" s="144"/>
    </row>
    <row r="61" spans="1:7" ht="16.2" x14ac:dyDescent="0.3">
      <c r="A61" s="130"/>
      <c r="B61" s="130"/>
      <c r="C61" s="138" t="s">
        <v>62</v>
      </c>
      <c r="D61" s="481"/>
      <c r="E61" s="506" t="s">
        <v>72</v>
      </c>
      <c r="F61" s="481"/>
      <c r="G61" s="144"/>
    </row>
    <row r="62" spans="1:7" ht="31.2" x14ac:dyDescent="0.3">
      <c r="A62" s="130"/>
      <c r="B62" s="130"/>
      <c r="C62" s="138"/>
      <c r="D62" s="489"/>
      <c r="E62" s="511" t="s">
        <v>1303</v>
      </c>
      <c r="F62" s="489"/>
      <c r="G62" s="144"/>
    </row>
    <row r="63" spans="1:7" ht="16.2" x14ac:dyDescent="0.3">
      <c r="A63" s="130"/>
      <c r="B63" s="130"/>
      <c r="C63" s="131" t="s">
        <v>65</v>
      </c>
      <c r="D63" s="481"/>
      <c r="E63" s="505" t="s">
        <v>1263</v>
      </c>
      <c r="F63" s="481"/>
      <c r="G63" s="144"/>
    </row>
    <row r="64" spans="1:7" ht="16.2" x14ac:dyDescent="0.3">
      <c r="A64" s="130"/>
      <c r="B64" s="130"/>
      <c r="C64" s="131" t="s">
        <v>66</v>
      </c>
      <c r="D64" s="481"/>
      <c r="E64" s="518">
        <v>44559</v>
      </c>
      <c r="F64" s="481"/>
      <c r="G64" s="144"/>
    </row>
    <row r="65" spans="1:8" ht="16.2" x14ac:dyDescent="0.3">
      <c r="A65" s="130"/>
      <c r="B65" s="130"/>
      <c r="C65" s="131" t="s">
        <v>67</v>
      </c>
      <c r="D65" s="481"/>
      <c r="E65" s="510" t="s">
        <v>1264</v>
      </c>
      <c r="F65" s="481"/>
      <c r="G65" s="144"/>
    </row>
    <row r="66" spans="1:8" ht="16.2" x14ac:dyDescent="0.3">
      <c r="B66" s="130" t="s">
        <v>61</v>
      </c>
      <c r="C66" s="141" t="s">
        <v>80</v>
      </c>
      <c r="D66" s="142"/>
      <c r="E66" s="500" t="s">
        <v>72</v>
      </c>
      <c r="F66" s="142"/>
      <c r="G66" s="143"/>
    </row>
    <row r="67" spans="1:8" ht="16.2" x14ac:dyDescent="0.3">
      <c r="B67" s="130"/>
      <c r="C67" s="138"/>
      <c r="D67" s="513"/>
      <c r="E67" s="505" t="s">
        <v>1304</v>
      </c>
      <c r="F67" s="513"/>
      <c r="G67" s="514"/>
    </row>
    <row r="68" spans="1:8" ht="16.2" x14ac:dyDescent="0.3">
      <c r="B68" s="130" t="s">
        <v>61</v>
      </c>
      <c r="C68" s="131" t="s">
        <v>81</v>
      </c>
      <c r="D68" s="74"/>
      <c r="E68" s="502">
        <v>44286</v>
      </c>
      <c r="F68" s="74"/>
      <c r="G68" s="144"/>
    </row>
    <row r="69" spans="1:8" ht="16.2" x14ac:dyDescent="0.3">
      <c r="A69" s="130"/>
      <c r="B69" s="130" t="s">
        <v>61</v>
      </c>
      <c r="C69" s="131" t="s">
        <v>82</v>
      </c>
      <c r="D69" s="74"/>
      <c r="E69" s="503" t="s">
        <v>83</v>
      </c>
      <c r="F69" s="74"/>
      <c r="G69" s="144"/>
    </row>
    <row r="70" spans="1:8" ht="45" x14ac:dyDescent="0.3">
      <c r="B70" s="130" t="s">
        <v>61</v>
      </c>
      <c r="C70" s="141" t="s">
        <v>84</v>
      </c>
      <c r="D70" s="142"/>
      <c r="E70" s="139" t="s">
        <v>72</v>
      </c>
      <c r="F70" s="145"/>
      <c r="G70" s="486" t="s">
        <v>1267</v>
      </c>
    </row>
    <row r="71" spans="1:8" ht="16.2" x14ac:dyDescent="0.3">
      <c r="A71" s="130"/>
      <c r="B71" s="130" t="s">
        <v>61</v>
      </c>
      <c r="C71" s="131" t="s">
        <v>85</v>
      </c>
      <c r="D71" s="74"/>
      <c r="E71" s="140">
        <v>44506</v>
      </c>
      <c r="F71" s="74"/>
      <c r="G71" s="133"/>
    </row>
    <row r="72" spans="1:8" ht="16.8" thickBot="1" x14ac:dyDescent="0.35">
      <c r="A72" s="130"/>
      <c r="B72" s="130" t="s">
        <v>61</v>
      </c>
      <c r="C72" s="131" t="s">
        <v>86</v>
      </c>
      <c r="D72" s="87"/>
      <c r="E72" s="297" t="s">
        <v>87</v>
      </c>
      <c r="F72" s="85"/>
      <c r="G72" s="146"/>
    </row>
    <row r="73" spans="1:8" ht="15.9" customHeight="1" thickBot="1" x14ac:dyDescent="0.35">
      <c r="C73" s="147" t="s">
        <v>88</v>
      </c>
      <c r="D73" s="375"/>
      <c r="E73" s="148"/>
      <c r="F73" s="376"/>
      <c r="G73" s="149"/>
    </row>
    <row r="74" spans="1:8" ht="16.2" x14ac:dyDescent="0.3">
      <c r="A74" s="130"/>
      <c r="B74" s="150"/>
      <c r="C74" s="151" t="s">
        <v>89</v>
      </c>
      <c r="D74" s="74"/>
      <c r="E74" s="152" t="s">
        <v>90</v>
      </c>
      <c r="F74" s="239"/>
      <c r="G74" s="153" t="str">
        <f>IF(OR($E$70=[1]Lists!$I$4,$E$70=[1]Lists!$I$5),"&lt;URL&gt;","")</f>
        <v/>
      </c>
    </row>
    <row r="75" spans="1:8" ht="16.8" thickBot="1" x14ac:dyDescent="0.35">
      <c r="B75" s="130" t="s">
        <v>91</v>
      </c>
      <c r="C75" s="154" t="s">
        <v>92</v>
      </c>
      <c r="D75" s="85"/>
      <c r="E75" s="295" t="s">
        <v>93</v>
      </c>
      <c r="F75" s="374"/>
      <c r="G75" s="155"/>
    </row>
    <row r="76" spans="1:8" ht="18" customHeight="1" thickBot="1" x14ac:dyDescent="0.35">
      <c r="A76" s="130"/>
      <c r="B76" s="130" t="s">
        <v>91</v>
      </c>
      <c r="C76" s="128" t="s">
        <v>94</v>
      </c>
      <c r="D76" s="374"/>
      <c r="E76" s="376"/>
      <c r="F76" s="374"/>
      <c r="G76" s="376"/>
    </row>
    <row r="77" spans="1:8" ht="15.75" customHeight="1" x14ac:dyDescent="0.3">
      <c r="B77" s="130" t="s">
        <v>91</v>
      </c>
      <c r="C77" s="156" t="s">
        <v>95</v>
      </c>
      <c r="D77" s="74"/>
      <c r="E77" s="134"/>
      <c r="F77" s="74"/>
      <c r="G77" s="74"/>
    </row>
    <row r="78" spans="1:8" ht="16.5" customHeight="1" x14ac:dyDescent="0.3">
      <c r="A78" s="130"/>
      <c r="B78" s="130" t="s">
        <v>91</v>
      </c>
      <c r="C78" s="157" t="s">
        <v>96</v>
      </c>
      <c r="D78" s="74"/>
      <c r="E78" s="499" t="s">
        <v>72</v>
      </c>
      <c r="F78" s="74"/>
      <c r="G78" s="144"/>
    </row>
    <row r="79" spans="1:8" ht="16.5" customHeight="1" x14ac:dyDescent="0.3">
      <c r="A79" s="130"/>
      <c r="B79" s="130" t="s">
        <v>91</v>
      </c>
      <c r="C79" s="157" t="s">
        <v>97</v>
      </c>
      <c r="D79" s="74"/>
      <c r="E79" s="499" t="s">
        <v>267</v>
      </c>
      <c r="F79" s="74"/>
      <c r="G79" s="144"/>
      <c r="H79" s="392" t="s">
        <v>98</v>
      </c>
    </row>
    <row r="80" spans="1:8" ht="15.75" customHeight="1" x14ac:dyDescent="0.3">
      <c r="B80" s="130" t="s">
        <v>91</v>
      </c>
      <c r="C80" s="157" t="s">
        <v>99</v>
      </c>
      <c r="D80" s="74"/>
      <c r="E80" s="499" t="s">
        <v>72</v>
      </c>
      <c r="F80" s="74"/>
      <c r="G80" s="144"/>
    </row>
    <row r="81" spans="1:8" ht="18" customHeight="1" x14ac:dyDescent="0.3">
      <c r="B81" s="130" t="s">
        <v>91</v>
      </c>
      <c r="C81" s="157" t="s">
        <v>100</v>
      </c>
      <c r="D81" s="74"/>
      <c r="E81" s="499" t="s">
        <v>101</v>
      </c>
      <c r="F81" s="74"/>
      <c r="G81" s="144"/>
    </row>
    <row r="82" spans="1:8" ht="16.2" x14ac:dyDescent="0.3">
      <c r="B82" s="130" t="s">
        <v>91</v>
      </c>
      <c r="C82" s="158" t="s">
        <v>102</v>
      </c>
      <c r="D82" s="74"/>
      <c r="E82" s="499" t="s">
        <v>103</v>
      </c>
      <c r="F82" s="74"/>
      <c r="G82" s="144"/>
    </row>
    <row r="83" spans="1:8" ht="16.2" x14ac:dyDescent="0.3">
      <c r="B83" s="130" t="s">
        <v>91</v>
      </c>
      <c r="C83" s="157" t="s">
        <v>104</v>
      </c>
      <c r="D83" s="74"/>
      <c r="E83" s="499">
        <v>26</v>
      </c>
      <c r="F83" s="74"/>
      <c r="G83" s="144"/>
      <c r="H83" s="392" t="s">
        <v>106</v>
      </c>
    </row>
    <row r="84" spans="1:8" ht="16.2" x14ac:dyDescent="0.3">
      <c r="B84" s="130" t="s">
        <v>91</v>
      </c>
      <c r="C84" s="157" t="s">
        <v>107</v>
      </c>
      <c r="D84" s="159"/>
      <c r="E84" s="499">
        <v>83</v>
      </c>
      <c r="F84" s="74"/>
      <c r="G84" s="160"/>
      <c r="H84" s="392" t="s">
        <v>106</v>
      </c>
    </row>
    <row r="85" spans="1:8" ht="16.2" x14ac:dyDescent="0.3">
      <c r="B85" s="130" t="s">
        <v>91</v>
      </c>
      <c r="C85" s="161" t="s">
        <v>108</v>
      </c>
      <c r="D85" s="74"/>
      <c r="E85" s="162" t="s">
        <v>109</v>
      </c>
      <c r="F85" s="142"/>
      <c r="G85" s="144"/>
    </row>
    <row r="86" spans="1:8" ht="16.2" x14ac:dyDescent="0.3">
      <c r="B86" s="130" t="s">
        <v>91</v>
      </c>
      <c r="C86" s="163" t="s">
        <v>110</v>
      </c>
      <c r="D86" s="74"/>
      <c r="E86" s="164"/>
      <c r="F86" s="74"/>
      <c r="G86" s="144"/>
      <c r="H86" s="392" t="s">
        <v>111</v>
      </c>
    </row>
    <row r="87" spans="1:8" ht="16.8" thickBot="1" x14ac:dyDescent="0.35">
      <c r="B87" s="130" t="s">
        <v>91</v>
      </c>
      <c r="C87" s="165" t="s">
        <v>112</v>
      </c>
      <c r="D87" s="85"/>
      <c r="E87" s="166" t="s">
        <v>113</v>
      </c>
      <c r="F87" s="85"/>
      <c r="G87" s="167"/>
      <c r="H87" s="392" t="s">
        <v>114</v>
      </c>
    </row>
    <row r="88" spans="1:8" s="122" customFormat="1" ht="16.8" thickBot="1" x14ac:dyDescent="0.35">
      <c r="A88" s="112"/>
      <c r="B88" s="130" t="s">
        <v>91</v>
      </c>
      <c r="C88" s="168" t="s">
        <v>115</v>
      </c>
      <c r="D88" s="85"/>
      <c r="E88" s="169"/>
      <c r="F88" s="85"/>
      <c r="G88" s="167"/>
      <c r="H88" s="394"/>
    </row>
    <row r="89" spans="1:8" ht="15.75" customHeight="1" x14ac:dyDescent="0.3">
      <c r="B89" s="130" t="s">
        <v>91</v>
      </c>
      <c r="C89" s="157" t="s">
        <v>116</v>
      </c>
      <c r="D89" s="74"/>
      <c r="E89" s="139" t="s">
        <v>72</v>
      </c>
      <c r="F89" s="74"/>
      <c r="G89" s="144"/>
    </row>
    <row r="90" spans="1:8" s="130" customFormat="1" ht="16.2" x14ac:dyDescent="0.3">
      <c r="A90" s="112"/>
      <c r="C90" s="157" t="s">
        <v>117</v>
      </c>
      <c r="D90" s="74"/>
      <c r="E90" s="139" t="s">
        <v>72</v>
      </c>
      <c r="F90" s="74"/>
      <c r="G90" s="144"/>
      <c r="H90" s="395"/>
    </row>
    <row r="91" spans="1:8" s="130" customFormat="1" ht="15.75" customHeight="1" x14ac:dyDescent="0.3">
      <c r="A91" s="112"/>
      <c r="C91" s="157" t="s">
        <v>118</v>
      </c>
      <c r="D91" s="74"/>
      <c r="E91" s="139" t="s">
        <v>72</v>
      </c>
      <c r="F91" s="74"/>
      <c r="G91" s="144"/>
      <c r="H91" s="395"/>
    </row>
    <row r="92" spans="1:8" ht="16.8" thickBot="1" x14ac:dyDescent="0.35">
      <c r="B92" s="130"/>
      <c r="C92" s="170" t="s">
        <v>119</v>
      </c>
      <c r="D92" s="85"/>
      <c r="E92" s="139" t="s">
        <v>72</v>
      </c>
      <c r="F92" s="85"/>
      <c r="G92" s="167"/>
      <c r="H92" s="392" t="s">
        <v>120</v>
      </c>
    </row>
    <row r="93" spans="1:8" ht="16.8" thickBot="1" x14ac:dyDescent="0.35">
      <c r="B93" s="130" t="s">
        <v>121</v>
      </c>
      <c r="C93" s="171" t="s">
        <v>122</v>
      </c>
      <c r="D93" s="172"/>
      <c r="E93" s="173"/>
      <c r="F93" s="172"/>
      <c r="G93" s="172"/>
    </row>
    <row r="94" spans="1:8" s="130" customFormat="1" ht="16.2" x14ac:dyDescent="0.3">
      <c r="A94" s="112"/>
      <c r="B94" s="130" t="s">
        <v>121</v>
      </c>
      <c r="C94" s="131" t="s">
        <v>123</v>
      </c>
      <c r="D94" s="74"/>
      <c r="E94" s="132" t="s">
        <v>124</v>
      </c>
      <c r="F94" s="74"/>
      <c r="G94" s="133"/>
      <c r="H94" s="395"/>
    </row>
    <row r="95" spans="1:8" ht="16.2" x14ac:dyDescent="0.3">
      <c r="C95" s="131" t="s">
        <v>125</v>
      </c>
      <c r="D95" s="74"/>
      <c r="E95" s="132" t="s">
        <v>126</v>
      </c>
      <c r="F95" s="74"/>
      <c r="G95" s="133"/>
    </row>
    <row r="96" spans="1:8" ht="16.2" x14ac:dyDescent="0.3">
      <c r="C96" s="131" t="s">
        <v>127</v>
      </c>
      <c r="D96" s="74"/>
      <c r="E96" s="296" t="s">
        <v>128</v>
      </c>
      <c r="F96" s="74"/>
      <c r="G96" s="133"/>
    </row>
    <row r="97" spans="1:8" ht="16.8" thickBot="1" x14ac:dyDescent="0.35">
      <c r="C97" s="84"/>
      <c r="D97" s="85"/>
      <c r="E97" s="86"/>
      <c r="F97" s="85"/>
      <c r="G97" s="87"/>
    </row>
    <row r="98" spans="1:8" s="130" customFormat="1" ht="16.8" thickBot="1" x14ac:dyDescent="0.35">
      <c r="A98" s="112"/>
      <c r="B98" s="112"/>
      <c r="C98" s="533"/>
      <c r="D98" s="533"/>
      <c r="E98" s="533"/>
      <c r="F98" s="533"/>
      <c r="G98" s="533"/>
      <c r="H98" s="395"/>
    </row>
    <row r="99" spans="1:8" s="5" customFormat="1" ht="15.6" thickBot="1" x14ac:dyDescent="0.35">
      <c r="A99" s="239"/>
      <c r="B99" s="239"/>
      <c r="C99" s="534"/>
      <c r="D99" s="535"/>
      <c r="E99" s="535"/>
      <c r="F99" s="535"/>
      <c r="G99" s="536"/>
      <c r="H99" s="397"/>
    </row>
    <row r="100" spans="1:8" s="5" customFormat="1" ht="15.6" thickBot="1" x14ac:dyDescent="0.35">
      <c r="A100" s="239"/>
      <c r="B100" s="239"/>
      <c r="C100" s="534"/>
      <c r="D100" s="535"/>
      <c r="E100" s="535"/>
      <c r="F100" s="535"/>
      <c r="G100" s="536"/>
      <c r="H100" s="397"/>
    </row>
    <row r="101" spans="1:8" s="5" customFormat="1" ht="15.6" thickBot="1" x14ac:dyDescent="0.35">
      <c r="A101" s="239"/>
      <c r="B101" s="239"/>
      <c r="C101" s="537"/>
      <c r="D101" s="537"/>
      <c r="E101" s="537"/>
      <c r="F101" s="537"/>
      <c r="G101" s="537"/>
      <c r="H101" s="397"/>
    </row>
    <row r="102" spans="1:8" s="5" customFormat="1" ht="18.75" customHeight="1" x14ac:dyDescent="0.3">
      <c r="A102" s="239"/>
      <c r="B102" s="239"/>
      <c r="C102" s="538" t="s">
        <v>30</v>
      </c>
      <c r="D102" s="538"/>
      <c r="E102" s="538"/>
      <c r="F102" s="538"/>
      <c r="G102" s="538"/>
      <c r="H102" s="397"/>
    </row>
    <row r="103" spans="1:8" s="5" customFormat="1" ht="15" x14ac:dyDescent="0.3">
      <c r="A103" s="239"/>
      <c r="B103" s="239"/>
      <c r="C103" s="520" t="s">
        <v>31</v>
      </c>
      <c r="D103" s="520"/>
      <c r="E103" s="520"/>
      <c r="F103" s="520"/>
      <c r="G103" s="520"/>
      <c r="H103" s="397"/>
    </row>
    <row r="104" spans="1:8" s="5" customFormat="1" ht="15" x14ac:dyDescent="0.3">
      <c r="A104" s="239"/>
      <c r="B104" s="74" t="s">
        <v>32</v>
      </c>
      <c r="C104" s="525" t="s">
        <v>129</v>
      </c>
      <c r="D104" s="525"/>
      <c r="E104" s="525"/>
      <c r="F104" s="525"/>
      <c r="G104" s="525"/>
      <c r="H104" s="397"/>
    </row>
    <row r="105" spans="1:8" ht="16.2" x14ac:dyDescent="0.3">
      <c r="C105" s="174"/>
      <c r="D105" s="130"/>
      <c r="E105" s="174"/>
      <c r="F105" s="130"/>
      <c r="G105" s="130"/>
    </row>
    <row r="106" spans="1:8" ht="15" customHeight="1" x14ac:dyDescent="0.3">
      <c r="C106" s="175"/>
      <c r="D106" s="175"/>
      <c r="E106" s="175"/>
      <c r="F106" s="175"/>
    </row>
    <row r="107" spans="1:8" ht="15" customHeight="1" x14ac:dyDescent="0.3"/>
    <row r="108" spans="1:8" ht="16.2" x14ac:dyDescent="0.3">
      <c r="C108" s="526"/>
      <c r="D108" s="526"/>
      <c r="E108" s="526"/>
      <c r="F108" s="526"/>
      <c r="G108" s="526"/>
    </row>
    <row r="109" spans="1:8" ht="16.2" x14ac:dyDescent="0.3">
      <c r="C109" s="526"/>
      <c r="D109" s="526"/>
      <c r="E109" s="526"/>
      <c r="F109" s="526"/>
      <c r="G109" s="526"/>
    </row>
    <row r="110" spans="1:8" ht="18.75" customHeight="1" x14ac:dyDescent="0.3">
      <c r="C110" s="526"/>
      <c r="D110" s="526"/>
      <c r="E110" s="526"/>
      <c r="F110" s="526"/>
      <c r="G110" s="526"/>
    </row>
    <row r="111" spans="1:8" ht="16.2" x14ac:dyDescent="0.3">
      <c r="C111" s="526"/>
      <c r="D111" s="526"/>
      <c r="E111" s="526"/>
      <c r="F111" s="526"/>
      <c r="G111" s="526"/>
    </row>
    <row r="112" spans="1:8" ht="16.2" x14ac:dyDescent="0.3">
      <c r="C112" s="175"/>
      <c r="D112" s="175"/>
      <c r="E112" s="175"/>
      <c r="F112" s="175"/>
    </row>
    <row r="113" spans="3:5" ht="16.2" x14ac:dyDescent="0.3">
      <c r="C113" s="524"/>
      <c r="D113" s="524"/>
      <c r="E113" s="524"/>
    </row>
    <row r="114" spans="3:5" ht="16.2" x14ac:dyDescent="0.3">
      <c r="C114" s="524"/>
      <c r="D114" s="524"/>
      <c r="E114" s="524"/>
    </row>
    <row r="115" spans="3:5" ht="16.2" x14ac:dyDescent="0.3"/>
    <row r="116" spans="3:5" ht="16.2" x14ac:dyDescent="0.3"/>
    <row r="117" spans="3:5" ht="16.2" x14ac:dyDescent="0.3"/>
    <row r="118" spans="3:5" ht="16.2" x14ac:dyDescent="0.3"/>
    <row r="119" spans="3:5" ht="16.2" x14ac:dyDescent="0.3"/>
    <row r="120" spans="3:5" ht="16.2" x14ac:dyDescent="0.3"/>
    <row r="121" spans="3:5" ht="16.2" x14ac:dyDescent="0.3"/>
    <row r="122" spans="3:5" ht="16.2" x14ac:dyDescent="0.3"/>
    <row r="123" spans="3:5" ht="16.2" x14ac:dyDescent="0.3"/>
    <row r="124" spans="3:5" ht="16.2" x14ac:dyDescent="0.3"/>
    <row r="125" spans="3:5" ht="16.2" x14ac:dyDescent="0.3"/>
    <row r="126" spans="3:5" ht="16.2" x14ac:dyDescent="0.3"/>
    <row r="127" spans="3:5" ht="16.2" x14ac:dyDescent="0.3"/>
    <row r="128" spans="3:5" ht="16.2" x14ac:dyDescent="0.3"/>
    <row r="129" ht="16.2" x14ac:dyDescent="0.3"/>
    <row r="130" ht="16.2" x14ac:dyDescent="0.3"/>
    <row r="131" ht="16.2" x14ac:dyDescent="0.3"/>
  </sheetData>
  <sheetProtection selectLockedCells="1"/>
  <dataConsolidate/>
  <mergeCells count="19">
    <mergeCell ref="C103:G103"/>
    <mergeCell ref="C2:G2"/>
    <mergeCell ref="C3:G3"/>
    <mergeCell ref="C4:G4"/>
    <mergeCell ref="C5:G5"/>
    <mergeCell ref="C6:G6"/>
    <mergeCell ref="C7:G7"/>
    <mergeCell ref="C98:G98"/>
    <mergeCell ref="C99:G99"/>
    <mergeCell ref="C100:G100"/>
    <mergeCell ref="C101:G101"/>
    <mergeCell ref="C102:G102"/>
    <mergeCell ref="C114:E114"/>
    <mergeCell ref="C104:G104"/>
    <mergeCell ref="C108:G108"/>
    <mergeCell ref="C109:G109"/>
    <mergeCell ref="C110:G110"/>
    <mergeCell ref="C111:G111"/>
    <mergeCell ref="C113:E113"/>
  </mergeCells>
  <dataValidations count="1">
    <dataValidation type="whole" showInputMessage="1" showErrorMessage="1" sqref="G97 E97 G21 D8:E13 E76:E77 E21">
      <formula1>999999</formula1>
      <formula2>99999999</formula2>
    </dataValidation>
  </dataValidations>
  <hyperlinks>
    <hyperlink ref="C85" r:id="rId1" display="Reporting currency (ISO-4217)"/>
    <hyperlink ref="C88" r:id="rId2" location="r4-7" display="Exigence ITIE 4.7 : Désagrégation"/>
    <hyperlink ref="C73" r:id="rId3" location="r7-2" display="Public debate (Requirement 7.1)"/>
    <hyperlink ref="E26" r:id="rId4"/>
    <hyperlink ref="E75" r:id="rId5"/>
    <hyperlink ref="E96" r:id="rId6"/>
    <hyperlink ref="E72" r:id="rId7"/>
    <hyperlink ref="E31" r:id="rId8"/>
    <hyperlink ref="E36" r:id="rId9"/>
    <hyperlink ref="E41" r:id="rId10"/>
    <hyperlink ref="E46" r:id="rId11"/>
    <hyperlink ref="E50" r:id="rId12"/>
    <hyperlink ref="E60" r:id="rId13" display="https://drive.google.com/file/d/1PBwLjwIIJwG7kUXryoYfCug_b352-v6f/view"/>
    <hyperlink ref="E65" r:id="rId14" display="https://drive.google.com/file/d/1cb6kI_X7nrcnWEMBcfxKlYQnrvadA9hw/view"/>
    <hyperlink ref="E69" r:id="rId15"/>
    <hyperlink ref="E55" r:id="rId16"/>
  </hyperlinks>
  <pageMargins left="0.23622047244094491" right="0.23622047244094491" top="0.74803149606299213" bottom="0.74803149606299213" header="0.31496062992125984" footer="0.31496062992125984"/>
  <pageSetup paperSize="8" scale="77" fitToHeight="2" orientation="portrait" horizontalDpi="2400" verticalDpi="2400" r:id="rId1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T15"/>
  <sheetViews>
    <sheetView topLeftCell="C1" zoomScaleNormal="100" workbookViewId="0">
      <selection activeCell="J1" sqref="J1"/>
    </sheetView>
  </sheetViews>
  <sheetFormatPr baseColWidth="10" defaultColWidth="10.5" defaultRowHeight="15.6" x14ac:dyDescent="0.3"/>
  <cols>
    <col min="1" max="1" width="14.8984375" customWidth="1"/>
    <col min="2" max="2" width="48" customWidth="1"/>
    <col min="3" max="3" width="3" customWidth="1"/>
    <col min="4" max="4" width="30.3984375" customWidth="1"/>
    <col min="5" max="5" width="3" customWidth="1"/>
    <col min="6" max="6" width="32.69921875" customWidth="1"/>
    <col min="7" max="7" width="3" customWidth="1"/>
    <col min="8" max="8" width="29.19921875" customWidth="1"/>
    <col min="9" max="9" width="3"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930</v>
      </c>
    </row>
    <row r="3" spans="1:20" s="22" customFormat="1" ht="135" x14ac:dyDescent="0.3">
      <c r="A3" s="201" t="s">
        <v>931</v>
      </c>
      <c r="B3" s="39" t="s">
        <v>932</v>
      </c>
      <c r="D3" s="316" t="s">
        <v>238</v>
      </c>
      <c r="F3" s="40"/>
      <c r="H3" s="40"/>
      <c r="J3" s="222"/>
      <c r="K3" s="410"/>
      <c r="M3" s="223"/>
      <c r="O3" s="223"/>
      <c r="Q3" s="223"/>
      <c r="S3" s="223"/>
    </row>
    <row r="4" spans="1:20" s="21" customFormat="1" ht="18.600000000000001" x14ac:dyDescent="0.3">
      <c r="A4" s="38"/>
      <c r="B4" s="30"/>
      <c r="D4" s="30"/>
      <c r="F4" s="30"/>
      <c r="H4" s="30"/>
      <c r="J4" s="31"/>
      <c r="K4" s="411"/>
      <c r="M4" s="31"/>
    </row>
    <row r="5" spans="1:20" s="264" customFormat="1" ht="97.2" x14ac:dyDescent="0.3">
      <c r="A5" s="269"/>
      <c r="B5" s="263" t="s">
        <v>134</v>
      </c>
      <c r="D5" s="265" t="s">
        <v>135</v>
      </c>
      <c r="E5" s="266"/>
      <c r="F5" s="265" t="s">
        <v>136</v>
      </c>
      <c r="G5" s="266"/>
      <c r="H5" s="265" t="s">
        <v>137</v>
      </c>
      <c r="J5" s="267" t="s">
        <v>138</v>
      </c>
      <c r="K5" s="412" t="s">
        <v>1165</v>
      </c>
      <c r="L5" s="266"/>
      <c r="M5" s="267" t="s">
        <v>140</v>
      </c>
      <c r="N5" s="266"/>
      <c r="O5" s="267" t="s">
        <v>141</v>
      </c>
      <c r="P5" s="266"/>
      <c r="Q5" s="267" t="s">
        <v>142</v>
      </c>
      <c r="R5" s="266"/>
      <c r="S5" s="267" t="s">
        <v>143</v>
      </c>
      <c r="T5" s="266"/>
    </row>
    <row r="6" spans="1:20" s="21" customFormat="1" ht="18.600000000000001" x14ac:dyDescent="0.3">
      <c r="A6" s="38"/>
      <c r="B6" s="30"/>
      <c r="D6" s="30"/>
      <c r="F6" s="30"/>
      <c r="H6" s="30"/>
      <c r="J6" s="31"/>
      <c r="K6" s="411"/>
      <c r="M6" s="31"/>
      <c r="O6" s="31"/>
      <c r="Q6" s="31"/>
      <c r="S6" s="31"/>
    </row>
    <row r="7" spans="1:20" s="22" customFormat="1" ht="270" x14ac:dyDescent="0.3">
      <c r="A7" s="201" t="s">
        <v>176</v>
      </c>
      <c r="B7" s="39" t="s">
        <v>933</v>
      </c>
      <c r="D7" s="7" t="s">
        <v>72</v>
      </c>
      <c r="F7" s="40"/>
      <c r="H7" s="40"/>
      <c r="J7" s="222"/>
      <c r="K7" s="442" t="s">
        <v>1170</v>
      </c>
      <c r="M7" s="223"/>
      <c r="N7" s="21"/>
      <c r="O7" s="223"/>
      <c r="P7" s="21"/>
      <c r="Q7" s="223"/>
      <c r="R7" s="21"/>
      <c r="S7" s="223"/>
    </row>
    <row r="8" spans="1:20" s="21" customFormat="1" ht="18.600000000000001" x14ac:dyDescent="0.3">
      <c r="A8" s="38"/>
      <c r="B8" s="30"/>
      <c r="D8" s="30"/>
      <c r="F8" s="30"/>
      <c r="H8" s="30"/>
      <c r="J8" s="31"/>
      <c r="K8" s="411"/>
      <c r="M8" s="31"/>
      <c r="O8" s="31"/>
      <c r="Q8" s="31"/>
      <c r="S8" s="31"/>
    </row>
    <row r="9" spans="1:20" s="6" customFormat="1" ht="47.4" customHeight="1" x14ac:dyDescent="0.3">
      <c r="A9" s="224"/>
      <c r="B9" s="36" t="s">
        <v>934</v>
      </c>
      <c r="C9" s="225"/>
      <c r="D9" s="7" t="s">
        <v>899</v>
      </c>
      <c r="E9" s="225"/>
      <c r="F9" s="337" t="s">
        <v>68</v>
      </c>
      <c r="G9" s="21"/>
      <c r="H9" s="72" t="s">
        <v>935</v>
      </c>
      <c r="I9" s="21"/>
      <c r="J9" s="301"/>
      <c r="K9" s="457" t="s">
        <v>1171</v>
      </c>
      <c r="L9" s="21"/>
      <c r="M9" s="223"/>
      <c r="N9" s="21"/>
      <c r="O9" s="223"/>
      <c r="P9" s="21"/>
      <c r="Q9" s="223"/>
      <c r="R9" s="21"/>
      <c r="S9" s="223"/>
      <c r="T9" s="21"/>
    </row>
    <row r="10" spans="1:20" s="6" customFormat="1" ht="45" x14ac:dyDescent="0.3">
      <c r="A10" s="224"/>
      <c r="B10" s="42" t="s">
        <v>936</v>
      </c>
      <c r="C10" s="225"/>
      <c r="D10" s="291">
        <v>292109708.54837924</v>
      </c>
      <c r="E10" s="225"/>
      <c r="F10" s="7" t="s">
        <v>724</v>
      </c>
      <c r="G10" s="22"/>
      <c r="H10" s="72" t="s">
        <v>935</v>
      </c>
      <c r="I10" s="22"/>
      <c r="J10" s="317"/>
      <c r="K10" s="423" t="s">
        <v>1172</v>
      </c>
      <c r="L10" s="22"/>
      <c r="M10" s="223"/>
      <c r="N10" s="22"/>
      <c r="O10" s="223"/>
      <c r="P10" s="22"/>
      <c r="Q10" s="223"/>
      <c r="R10" s="22"/>
      <c r="S10" s="223"/>
      <c r="T10" s="22"/>
    </row>
    <row r="11" spans="1:20" s="6" customFormat="1" ht="46.8" x14ac:dyDescent="0.3">
      <c r="A11" s="224"/>
      <c r="B11" s="42" t="s">
        <v>937</v>
      </c>
      <c r="C11" s="225"/>
      <c r="D11" s="7" t="s">
        <v>899</v>
      </c>
      <c r="E11" s="225"/>
      <c r="F11" s="292" t="s">
        <v>68</v>
      </c>
      <c r="G11" s="22"/>
      <c r="H11" s="72" t="s">
        <v>935</v>
      </c>
      <c r="I11" s="22"/>
      <c r="J11" s="317"/>
      <c r="K11" s="417"/>
      <c r="L11" s="22"/>
      <c r="M11" s="223"/>
      <c r="N11" s="22"/>
      <c r="O11" s="223"/>
      <c r="P11" s="22"/>
      <c r="Q11" s="223"/>
      <c r="R11" s="22"/>
      <c r="S11" s="223"/>
      <c r="T11" s="22"/>
    </row>
    <row r="12" spans="1:20" s="6" customFormat="1" ht="60" x14ac:dyDescent="0.3">
      <c r="A12" s="224"/>
      <c r="B12" s="42" t="s">
        <v>938</v>
      </c>
      <c r="C12" s="225"/>
      <c r="D12" s="7" t="s">
        <v>899</v>
      </c>
      <c r="E12" s="225"/>
      <c r="F12" s="337" t="s">
        <v>68</v>
      </c>
      <c r="G12" s="22"/>
      <c r="H12" s="72" t="s">
        <v>935</v>
      </c>
      <c r="I12" s="22"/>
      <c r="J12" s="317"/>
      <c r="K12" s="417"/>
      <c r="L12" s="22"/>
      <c r="M12" s="223"/>
      <c r="N12" s="22"/>
      <c r="O12" s="223"/>
      <c r="P12" s="22"/>
      <c r="Q12" s="223"/>
      <c r="R12" s="22"/>
      <c r="S12" s="223"/>
      <c r="T12" s="22"/>
    </row>
    <row r="13" spans="1:20" s="6" customFormat="1" ht="345" x14ac:dyDescent="0.3">
      <c r="A13" s="224"/>
      <c r="B13" s="42" t="s">
        <v>939</v>
      </c>
      <c r="C13" s="225"/>
      <c r="D13" s="7" t="s">
        <v>899</v>
      </c>
      <c r="E13" s="225"/>
      <c r="F13" s="337" t="s">
        <v>68</v>
      </c>
      <c r="G13" s="22"/>
      <c r="H13" s="72" t="s">
        <v>935</v>
      </c>
      <c r="I13" s="22"/>
      <c r="J13" s="318" t="s">
        <v>1280</v>
      </c>
      <c r="K13" s="455" t="s">
        <v>1173</v>
      </c>
      <c r="L13" s="22"/>
      <c r="M13" s="223"/>
      <c r="N13" s="22"/>
      <c r="O13" s="223"/>
      <c r="P13" s="22"/>
      <c r="Q13" s="223"/>
      <c r="R13" s="22"/>
      <c r="S13" s="223"/>
      <c r="T13" s="22"/>
    </row>
    <row r="14" spans="1:20" s="52" customFormat="1" ht="46.8" x14ac:dyDescent="0.3">
      <c r="A14" s="308"/>
      <c r="B14" s="56"/>
      <c r="C14" s="311"/>
      <c r="D14" s="7" t="s">
        <v>899</v>
      </c>
      <c r="E14" s="311"/>
      <c r="F14" s="285" t="s">
        <v>79</v>
      </c>
      <c r="G14" s="22"/>
      <c r="H14" s="72" t="s">
        <v>940</v>
      </c>
      <c r="I14" s="53"/>
      <c r="J14" s="317"/>
      <c r="K14" s="417"/>
      <c r="L14" s="53"/>
      <c r="M14" s="313"/>
      <c r="N14" s="53"/>
      <c r="O14" s="313"/>
      <c r="P14" s="53"/>
      <c r="Q14" s="313"/>
      <c r="R14" s="53"/>
      <c r="S14" s="313"/>
      <c r="T14" s="53"/>
    </row>
    <row r="15" spans="1:20" s="8" customFormat="1" x14ac:dyDescent="0.3">
      <c r="A15" s="43"/>
      <c r="K15" s="415"/>
    </row>
  </sheetData>
  <dataValidations count="1">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0">
      <formula1>0</formula1>
    </dataValidation>
  </dataValidations>
  <hyperlinks>
    <hyperlink ref="F11" r:id="rId1"/>
    <hyperlink ref="F12" r:id="rId2"/>
    <hyperlink ref="F9" r:id="rId3"/>
    <hyperlink ref="F14" r:id="rId4"/>
    <hyperlink ref="F13" r:id="rId5"/>
  </hyperlinks>
  <pageMargins left="0.23622047244094491" right="0.23622047244094491" top="0.74803149606299213" bottom="0.74803149606299213" header="0.31496062992125984" footer="0.31496062992125984"/>
  <pageSetup paperSize="8" orientation="landscape"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T12"/>
  <sheetViews>
    <sheetView topLeftCell="E1" zoomScaleNormal="100" workbookViewId="0">
      <selection activeCell="J1" sqref="J1"/>
    </sheetView>
  </sheetViews>
  <sheetFormatPr baseColWidth="10" defaultColWidth="10.5" defaultRowHeight="15.6" x14ac:dyDescent="0.3"/>
  <cols>
    <col min="1" max="1" width="17.8984375" customWidth="1"/>
    <col min="2" max="2" width="44" customWidth="1"/>
    <col min="3" max="3" width="3" customWidth="1"/>
    <col min="4" max="4" width="25.8984375" customWidth="1"/>
    <col min="5" max="5" width="3" customWidth="1"/>
    <col min="6" max="6" width="70" customWidth="1"/>
    <col min="7" max="7" width="3" customWidth="1"/>
    <col min="8" max="8" width="25.8984375" customWidth="1"/>
    <col min="9" max="9" width="3"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941</v>
      </c>
    </row>
    <row r="3" spans="1:20" s="22" customFormat="1" ht="165" x14ac:dyDescent="0.3">
      <c r="A3" s="201" t="s">
        <v>942</v>
      </c>
      <c r="B3" s="39" t="s">
        <v>943</v>
      </c>
      <c r="D3" s="316" t="s">
        <v>175</v>
      </c>
      <c r="F3" s="40"/>
      <c r="H3" s="341"/>
      <c r="J3" s="222"/>
      <c r="K3" s="410"/>
      <c r="M3" s="223"/>
      <c r="O3" s="223"/>
      <c r="Q3" s="223"/>
      <c r="S3" s="223"/>
    </row>
    <row r="4" spans="1:20" s="21" customFormat="1" ht="18.600000000000001" x14ac:dyDescent="0.3">
      <c r="A4" s="38"/>
      <c r="B4" s="30"/>
      <c r="D4" s="30"/>
      <c r="F4" s="30"/>
      <c r="H4" s="343"/>
      <c r="J4" s="31"/>
      <c r="K4" s="411"/>
      <c r="M4" s="31"/>
    </row>
    <row r="5" spans="1:20" s="35" customFormat="1" ht="130.19999999999999" x14ac:dyDescent="0.3">
      <c r="A5" s="33"/>
      <c r="B5" s="34" t="s">
        <v>134</v>
      </c>
      <c r="D5" s="69" t="s">
        <v>135</v>
      </c>
      <c r="E5" s="28"/>
      <c r="F5" s="69" t="s">
        <v>136</v>
      </c>
      <c r="G5" s="28"/>
      <c r="H5" s="365" t="s">
        <v>137</v>
      </c>
      <c r="J5" s="29" t="s">
        <v>138</v>
      </c>
      <c r="K5" s="412" t="s">
        <v>1165</v>
      </c>
      <c r="L5" s="28"/>
      <c r="M5" s="29" t="s">
        <v>140</v>
      </c>
      <c r="N5" s="28"/>
      <c r="O5" s="29" t="s">
        <v>141</v>
      </c>
      <c r="P5" s="28"/>
      <c r="Q5" s="29" t="s">
        <v>142</v>
      </c>
      <c r="R5" s="28"/>
      <c r="S5" s="29" t="s">
        <v>143</v>
      </c>
      <c r="T5" s="28"/>
    </row>
    <row r="6" spans="1:20" s="21" customFormat="1" ht="18.600000000000001" x14ac:dyDescent="0.3">
      <c r="A6" s="38"/>
      <c r="B6" s="30"/>
      <c r="D6" s="30"/>
      <c r="F6" s="30"/>
      <c r="H6" s="343"/>
      <c r="J6" s="31"/>
      <c r="K6" s="411"/>
      <c r="M6" s="31"/>
      <c r="O6" s="31"/>
      <c r="Q6" s="31"/>
      <c r="S6" s="31"/>
    </row>
    <row r="7" spans="1:20" s="21" customFormat="1" ht="75" x14ac:dyDescent="0.3">
      <c r="A7" s="38"/>
      <c r="B7" s="57" t="s">
        <v>944</v>
      </c>
      <c r="D7" s="316" t="s">
        <v>72</v>
      </c>
      <c r="F7" s="292" t="s">
        <v>68</v>
      </c>
      <c r="G7" s="22"/>
      <c r="H7" s="7" t="s">
        <v>945</v>
      </c>
      <c r="J7" s="545" t="s">
        <v>1281</v>
      </c>
      <c r="K7" s="434"/>
      <c r="M7" s="223"/>
      <c r="O7" s="223"/>
      <c r="Q7" s="223"/>
      <c r="S7" s="223"/>
    </row>
    <row r="8" spans="1:20" s="21" customFormat="1" ht="31.2" x14ac:dyDescent="0.3">
      <c r="A8" s="38"/>
      <c r="B8" s="57"/>
      <c r="D8" s="316" t="s">
        <v>72</v>
      </c>
      <c r="F8" s="285" t="s">
        <v>79</v>
      </c>
      <c r="G8" s="22"/>
      <c r="H8" s="7" t="s">
        <v>419</v>
      </c>
      <c r="J8" s="546"/>
      <c r="K8" s="437"/>
      <c r="M8" s="223"/>
      <c r="O8" s="223"/>
      <c r="Q8" s="223"/>
      <c r="S8" s="223"/>
    </row>
    <row r="9" spans="1:20" s="21" customFormat="1" ht="78" x14ac:dyDescent="0.3">
      <c r="A9" s="38"/>
      <c r="B9" s="36" t="s">
        <v>946</v>
      </c>
      <c r="D9" s="316" t="s">
        <v>72</v>
      </c>
      <c r="F9" s="285" t="s">
        <v>74</v>
      </c>
      <c r="G9" s="226"/>
      <c r="H9" s="7" t="s">
        <v>947</v>
      </c>
      <c r="J9" s="547"/>
      <c r="K9" s="447" t="s">
        <v>1174</v>
      </c>
      <c r="M9" s="223"/>
      <c r="O9" s="223"/>
      <c r="Q9" s="223"/>
      <c r="S9" s="223"/>
    </row>
    <row r="10" spans="1:20" s="21" customFormat="1" ht="45" x14ac:dyDescent="0.3">
      <c r="A10" s="38"/>
      <c r="B10" s="36" t="s">
        <v>948</v>
      </c>
      <c r="D10" s="7" t="s">
        <v>63</v>
      </c>
      <c r="F10" s="316" t="s">
        <v>1254</v>
      </c>
      <c r="H10" s="7" t="s">
        <v>1255</v>
      </c>
      <c r="J10" s="547"/>
      <c r="K10" s="435"/>
      <c r="M10" s="223"/>
      <c r="O10" s="223"/>
      <c r="Q10" s="223"/>
      <c r="S10" s="223"/>
    </row>
    <row r="11" spans="1:20" s="21" customFormat="1" ht="48" customHeight="1" x14ac:dyDescent="0.3">
      <c r="A11" s="38"/>
      <c r="B11" s="36" t="s">
        <v>949</v>
      </c>
      <c r="D11" s="316" t="s">
        <v>72</v>
      </c>
      <c r="F11" s="285" t="s">
        <v>74</v>
      </c>
      <c r="G11" s="226"/>
      <c r="H11" s="7" t="s">
        <v>947</v>
      </c>
      <c r="J11" s="547"/>
      <c r="K11" s="435"/>
      <c r="M11" s="223"/>
      <c r="O11" s="223"/>
      <c r="Q11" s="223"/>
      <c r="S11" s="223"/>
    </row>
    <row r="12" spans="1:20" s="21" customFormat="1" ht="45" x14ac:dyDescent="0.3">
      <c r="A12" s="38"/>
      <c r="B12" s="36" t="s">
        <v>950</v>
      </c>
      <c r="D12" s="316" t="s">
        <v>72</v>
      </c>
      <c r="F12" s="285" t="s">
        <v>74</v>
      </c>
      <c r="G12" s="226"/>
      <c r="H12" s="7" t="s">
        <v>947</v>
      </c>
      <c r="J12" s="611"/>
      <c r="K12" s="436"/>
      <c r="M12" s="223"/>
      <c r="O12" s="223"/>
      <c r="Q12" s="223"/>
      <c r="S12" s="223"/>
    </row>
  </sheetData>
  <mergeCells count="1">
    <mergeCell ref="J7:J12"/>
  </mergeCells>
  <hyperlinks>
    <hyperlink ref="F7" r:id="rId1"/>
    <hyperlink ref="F8" r:id="rId2"/>
    <hyperlink ref="F9" r:id="rId3"/>
    <hyperlink ref="F11" r:id="rId4"/>
    <hyperlink ref="F12" r:id="rId5"/>
    <hyperlink ref="F10" r:id="rId6" display="https://drive.google.com/file/d/1G7M7Rn6JAz0nPdmBbDi1kTomUGIwg-Xe/view"/>
  </hyperlinks>
  <pageMargins left="0.7" right="0.7" top="0.75" bottom="0.75" header="0.3" footer="0.3"/>
  <pageSetup paperSize="8" orientation="landscape" r:id="rId7"/>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F7A516"/>
  </sheetPr>
  <dimension ref="A1:T12"/>
  <sheetViews>
    <sheetView topLeftCell="C1" zoomScale="90" zoomScaleNormal="90" workbookViewId="0">
      <selection activeCell="J1" sqref="J1"/>
    </sheetView>
  </sheetViews>
  <sheetFormatPr baseColWidth="10" defaultColWidth="10.5" defaultRowHeight="15.6" x14ac:dyDescent="0.3"/>
  <cols>
    <col min="1" max="1" width="17.5" customWidth="1"/>
    <col min="2" max="2" width="38" customWidth="1"/>
    <col min="3" max="3" width="3.3984375" customWidth="1"/>
    <col min="4" max="4" width="26" customWidth="1"/>
    <col min="5" max="5" width="3.3984375" customWidth="1"/>
    <col min="6" max="6" width="32.19921875" customWidth="1"/>
    <col min="7" max="7" width="3.3984375" customWidth="1"/>
    <col min="8" max="8" width="26" customWidth="1"/>
    <col min="9" max="9" width="3.3984375"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951</v>
      </c>
    </row>
    <row r="3" spans="1:20" s="22" customFormat="1" ht="135" x14ac:dyDescent="0.3">
      <c r="A3" s="201" t="s">
        <v>952</v>
      </c>
      <c r="B3" s="39" t="s">
        <v>953</v>
      </c>
      <c r="D3" s="316" t="s">
        <v>175</v>
      </c>
      <c r="F3" s="40"/>
      <c r="H3" s="40"/>
      <c r="J3" s="222"/>
      <c r="K3" s="410"/>
      <c r="M3" s="223"/>
      <c r="O3" s="223"/>
      <c r="Q3" s="223"/>
      <c r="S3" s="223"/>
    </row>
    <row r="4" spans="1:20" s="21" customFormat="1" ht="18.600000000000001" x14ac:dyDescent="0.3">
      <c r="A4" s="38"/>
      <c r="B4" s="30"/>
      <c r="D4" s="30"/>
      <c r="F4" s="30"/>
      <c r="H4" s="30"/>
      <c r="J4" s="31"/>
      <c r="K4" s="411"/>
      <c r="M4" s="31"/>
    </row>
    <row r="5" spans="1:20" s="35" customFormat="1" ht="130.19999999999999" x14ac:dyDescent="0.3">
      <c r="A5" s="33"/>
      <c r="B5" s="34" t="s">
        <v>134</v>
      </c>
      <c r="D5" s="69" t="s">
        <v>135</v>
      </c>
      <c r="E5" s="28"/>
      <c r="F5" s="69" t="s">
        <v>136</v>
      </c>
      <c r="G5" s="28"/>
      <c r="H5" s="69" t="s">
        <v>137</v>
      </c>
      <c r="J5" s="29" t="s">
        <v>138</v>
      </c>
      <c r="K5" s="412" t="s">
        <v>1165</v>
      </c>
      <c r="L5" s="28"/>
      <c r="M5" s="29" t="s">
        <v>140</v>
      </c>
      <c r="N5" s="28"/>
      <c r="O5" s="29" t="s">
        <v>141</v>
      </c>
      <c r="P5" s="28"/>
      <c r="Q5" s="29" t="s">
        <v>142</v>
      </c>
      <c r="R5" s="28"/>
      <c r="S5" s="29" t="s">
        <v>143</v>
      </c>
      <c r="T5" s="28"/>
    </row>
    <row r="6" spans="1:20" s="21" customFormat="1" ht="18.600000000000001" x14ac:dyDescent="0.3">
      <c r="A6" s="38"/>
      <c r="B6" s="30"/>
      <c r="D6" s="30"/>
      <c r="F6" s="30"/>
      <c r="H6" s="30"/>
      <c r="J6" s="31"/>
      <c r="K6" s="411"/>
      <c r="M6" s="31"/>
      <c r="O6" s="31"/>
      <c r="Q6" s="31"/>
      <c r="S6" s="31"/>
    </row>
    <row r="7" spans="1:20" s="6" customFormat="1" ht="45" x14ac:dyDescent="0.35">
      <c r="A7" s="224"/>
      <c r="B7" s="57" t="s">
        <v>954</v>
      </c>
      <c r="C7" s="225"/>
      <c r="D7" s="7">
        <v>1</v>
      </c>
      <c r="E7" s="388"/>
      <c r="F7" s="7" t="str">
        <f>IF(D7=[2]Lists!$K$4,"&lt; Input URL to data source &gt;",IF(D7=[2]Lists!$K$5,"&lt; Reference section in EITI Report or URL &gt;",IF(D7=[2]Lists!$K$6,"&lt; Reference evidence of non-applicability &gt;","")))</f>
        <v/>
      </c>
      <c r="G7" s="21"/>
      <c r="H7" s="7" t="str">
        <f>IF(F7=[2]Lists!$K$4,"&lt; Input URL to data source &gt;",IF(F7=[2]Lists!$K$5,"&lt; Reference section in EITI Report or URL &gt;",IF(F7=[2]Lists!$K$6,"&lt; Reference evidence of non-applicability &gt;","")))</f>
        <v/>
      </c>
      <c r="I7" s="21"/>
      <c r="J7" s="545" t="s">
        <v>1282</v>
      </c>
      <c r="K7" s="438" t="s">
        <v>1175</v>
      </c>
      <c r="L7" s="21"/>
      <c r="M7" s="223"/>
      <c r="N7" s="21"/>
      <c r="O7" s="223"/>
      <c r="P7" s="21"/>
      <c r="Q7" s="223"/>
      <c r="R7" s="21"/>
      <c r="S7" s="223"/>
      <c r="T7" s="21"/>
    </row>
    <row r="8" spans="1:20" s="59" customFormat="1" ht="46.8" x14ac:dyDescent="0.35">
      <c r="A8" s="389"/>
      <c r="B8" s="57" t="s">
        <v>955</v>
      </c>
      <c r="C8" s="388"/>
      <c r="D8" s="316" t="s">
        <v>72</v>
      </c>
      <c r="E8" s="388"/>
      <c r="F8" s="292" t="s">
        <v>68</v>
      </c>
      <c r="G8" s="22"/>
      <c r="H8" s="72" t="s">
        <v>956</v>
      </c>
      <c r="I8" s="388"/>
      <c r="J8" s="547"/>
      <c r="K8" s="435"/>
      <c r="L8" s="60"/>
      <c r="M8" s="223"/>
      <c r="N8" s="60"/>
      <c r="O8" s="223"/>
      <c r="P8" s="60"/>
      <c r="Q8" s="223"/>
      <c r="R8" s="60"/>
      <c r="S8" s="223"/>
      <c r="T8" s="388"/>
    </row>
    <row r="9" spans="1:20" s="59" customFormat="1" ht="46.8" x14ac:dyDescent="0.35">
      <c r="A9" s="389"/>
      <c r="B9" s="57"/>
      <c r="C9" s="388"/>
      <c r="D9" s="316" t="s">
        <v>72</v>
      </c>
      <c r="E9" s="388"/>
      <c r="F9" s="285" t="s">
        <v>79</v>
      </c>
      <c r="G9" s="22"/>
      <c r="H9" s="72" t="s">
        <v>957</v>
      </c>
      <c r="I9" s="388"/>
      <c r="J9" s="547"/>
      <c r="K9" s="435"/>
      <c r="L9" s="60"/>
      <c r="M9" s="223"/>
      <c r="N9" s="60"/>
      <c r="O9" s="223"/>
      <c r="P9" s="60"/>
      <c r="Q9" s="223"/>
      <c r="R9" s="60"/>
      <c r="S9" s="223"/>
      <c r="T9" s="388"/>
    </row>
    <row r="10" spans="1:20" s="59" customFormat="1" ht="46.8" x14ac:dyDescent="0.35">
      <c r="A10" s="389"/>
      <c r="B10" s="57"/>
      <c r="C10" s="388"/>
      <c r="D10" s="316" t="s">
        <v>72</v>
      </c>
      <c r="E10" s="388"/>
      <c r="F10" s="285" t="s">
        <v>74</v>
      </c>
      <c r="G10" s="226"/>
      <c r="H10" s="279" t="s">
        <v>958</v>
      </c>
      <c r="I10" s="388"/>
      <c r="J10" s="547"/>
      <c r="K10" s="435"/>
      <c r="L10" s="60"/>
      <c r="M10" s="223"/>
      <c r="N10" s="60"/>
      <c r="O10" s="223"/>
      <c r="P10" s="60"/>
      <c r="Q10" s="223"/>
      <c r="R10" s="60"/>
      <c r="S10" s="223"/>
      <c r="T10" s="388"/>
    </row>
    <row r="11" spans="1:20" s="59" customFormat="1" ht="52.5" customHeight="1" x14ac:dyDescent="0.35">
      <c r="A11" s="389"/>
      <c r="B11" s="390" t="s">
        <v>959</v>
      </c>
      <c r="C11" s="388"/>
      <c r="D11" s="7" t="s">
        <v>72</v>
      </c>
      <c r="E11" s="388"/>
      <c r="F11" s="292" t="s">
        <v>68</v>
      </c>
      <c r="G11" s="388"/>
      <c r="H11" s="72" t="s">
        <v>1283</v>
      </c>
      <c r="I11" s="388"/>
      <c r="J11" s="611"/>
      <c r="K11" s="436"/>
      <c r="L11" s="60"/>
      <c r="M11" s="223"/>
      <c r="N11" s="60"/>
      <c r="O11" s="223"/>
      <c r="P11" s="60"/>
      <c r="Q11" s="223"/>
      <c r="R11" s="60"/>
      <c r="S11" s="223"/>
      <c r="T11" s="388"/>
    </row>
    <row r="12" spans="1:20" s="8" customFormat="1" x14ac:dyDescent="0.3">
      <c r="A12" s="43"/>
      <c r="K12" s="415"/>
    </row>
  </sheetData>
  <mergeCells count="1">
    <mergeCell ref="J7:J11"/>
  </mergeCells>
  <hyperlinks>
    <hyperlink ref="F8" r:id="rId1"/>
    <hyperlink ref="F9" r:id="rId2"/>
    <hyperlink ref="F10" r:id="rId3"/>
    <hyperlink ref="F11" r:id="rId4"/>
  </hyperlinks>
  <pageMargins left="0.7" right="0.7" top="0.75" bottom="0.75" header="0.3" footer="0.3"/>
  <pageSetup paperSize="8" orientation="landscape" r:id="rId5"/>
  <legacyDrawing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sheetPr>
  <dimension ref="A1:T35"/>
  <sheetViews>
    <sheetView topLeftCell="A16" zoomScaleNormal="100" workbookViewId="0">
      <selection activeCell="K12" sqref="K12"/>
    </sheetView>
  </sheetViews>
  <sheetFormatPr baseColWidth="10" defaultColWidth="10.5" defaultRowHeight="15.6" x14ac:dyDescent="0.3"/>
  <cols>
    <col min="1" max="1" width="22" customWidth="1"/>
    <col min="2" max="2" width="45.5" customWidth="1"/>
    <col min="3" max="3" width="3" customWidth="1"/>
    <col min="4" max="4" width="24.5" customWidth="1"/>
    <col min="5" max="5" width="3" customWidth="1"/>
    <col min="6" max="6" width="53.09765625" customWidth="1"/>
    <col min="7" max="7" width="3" customWidth="1"/>
    <col min="8" max="8" width="24.5" customWidth="1"/>
    <col min="9" max="9" width="3"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960</v>
      </c>
    </row>
    <row r="3" spans="1:20" s="22" customFormat="1" ht="180" x14ac:dyDescent="0.3">
      <c r="A3" s="201" t="s">
        <v>961</v>
      </c>
      <c r="B3" s="39" t="s">
        <v>962</v>
      </c>
      <c r="D3" s="7" t="s">
        <v>175</v>
      </c>
      <c r="F3" s="40"/>
      <c r="H3" s="40"/>
      <c r="J3" s="222"/>
      <c r="K3" s="410"/>
      <c r="M3" s="223"/>
      <c r="O3" s="223"/>
      <c r="Q3" s="223"/>
      <c r="S3" s="223"/>
    </row>
    <row r="4" spans="1:20" s="21" customFormat="1" ht="18.600000000000001" x14ac:dyDescent="0.3">
      <c r="A4" s="38"/>
      <c r="B4" s="30"/>
      <c r="D4" s="30"/>
      <c r="F4" s="30"/>
      <c r="H4" s="30"/>
      <c r="J4" s="31"/>
      <c r="K4" s="411"/>
      <c r="M4" s="31"/>
    </row>
    <row r="5" spans="1:20" s="35" customFormat="1" ht="130.19999999999999" x14ac:dyDescent="0.3">
      <c r="A5" s="33"/>
      <c r="B5" s="34" t="s">
        <v>134</v>
      </c>
      <c r="D5" s="69" t="s">
        <v>135</v>
      </c>
      <c r="E5" s="28"/>
      <c r="F5" s="69" t="s">
        <v>136</v>
      </c>
      <c r="G5" s="28"/>
      <c r="H5" s="69" t="s">
        <v>137</v>
      </c>
      <c r="J5" s="29" t="s">
        <v>138</v>
      </c>
      <c r="K5" s="412" t="s">
        <v>1165</v>
      </c>
      <c r="L5" s="28"/>
      <c r="M5" s="29" t="s">
        <v>140</v>
      </c>
      <c r="N5" s="28"/>
      <c r="O5" s="29" t="s">
        <v>141</v>
      </c>
      <c r="P5" s="28"/>
      <c r="Q5" s="29" t="s">
        <v>142</v>
      </c>
      <c r="R5" s="28"/>
      <c r="S5" s="29" t="s">
        <v>143</v>
      </c>
      <c r="T5" s="28"/>
    </row>
    <row r="6" spans="1:20" s="21" customFormat="1" ht="18.600000000000001" x14ac:dyDescent="0.3">
      <c r="A6" s="38"/>
      <c r="B6" s="30"/>
      <c r="D6" s="30"/>
      <c r="F6" s="30"/>
      <c r="H6" s="30"/>
      <c r="J6" s="31"/>
      <c r="K6" s="411"/>
      <c r="M6" s="31"/>
      <c r="O6" s="31"/>
      <c r="Q6" s="31"/>
      <c r="S6" s="31"/>
    </row>
    <row r="7" spans="1:20" s="6" customFormat="1" ht="180" x14ac:dyDescent="0.3">
      <c r="A7" s="224"/>
      <c r="B7" s="61" t="s">
        <v>963</v>
      </c>
      <c r="C7" s="225"/>
      <c r="D7" s="7" t="s">
        <v>147</v>
      </c>
      <c r="E7" s="225"/>
      <c r="F7" s="292" t="s">
        <v>68</v>
      </c>
      <c r="G7" s="22"/>
      <c r="H7" s="72" t="s">
        <v>964</v>
      </c>
      <c r="I7" s="21"/>
      <c r="J7" s="317"/>
      <c r="K7" s="423" t="s">
        <v>1176</v>
      </c>
      <c r="L7" s="21"/>
      <c r="M7" s="223"/>
      <c r="N7" s="21"/>
      <c r="O7" s="223"/>
      <c r="P7" s="21"/>
      <c r="Q7" s="223"/>
      <c r="R7" s="21"/>
      <c r="S7" s="223"/>
      <c r="T7" s="21"/>
    </row>
    <row r="8" spans="1:20" s="6" customFormat="1" ht="45" x14ac:dyDescent="0.3">
      <c r="A8" s="224"/>
      <c r="B8" s="61"/>
      <c r="C8" s="225"/>
      <c r="D8" s="7" t="s">
        <v>147</v>
      </c>
      <c r="E8" s="225"/>
      <c r="F8" s="285" t="s">
        <v>79</v>
      </c>
      <c r="G8" s="22"/>
      <c r="H8" s="72" t="s">
        <v>965</v>
      </c>
      <c r="I8" s="21"/>
      <c r="J8" s="317"/>
      <c r="K8" s="423" t="s">
        <v>1177</v>
      </c>
      <c r="L8" s="21"/>
      <c r="M8" s="223"/>
      <c r="N8" s="21"/>
      <c r="O8" s="223"/>
      <c r="P8" s="21"/>
      <c r="Q8" s="223"/>
      <c r="R8" s="21"/>
      <c r="S8" s="223"/>
      <c r="T8" s="21"/>
    </row>
    <row r="9" spans="1:20" s="6" customFormat="1" ht="31.2" x14ac:dyDescent="0.3">
      <c r="A9" s="224"/>
      <c r="B9" s="61"/>
      <c r="C9" s="225"/>
      <c r="D9" s="7" t="s">
        <v>147</v>
      </c>
      <c r="E9" s="225"/>
      <c r="F9" s="285" t="s">
        <v>966</v>
      </c>
      <c r="G9" s="226"/>
      <c r="H9" s="72" t="s">
        <v>967</v>
      </c>
      <c r="I9" s="21"/>
      <c r="J9" s="317"/>
      <c r="K9" s="417"/>
      <c r="L9" s="21"/>
      <c r="M9" s="223"/>
      <c r="N9" s="21"/>
      <c r="O9" s="223"/>
      <c r="P9" s="21"/>
      <c r="Q9" s="223"/>
      <c r="R9" s="21"/>
      <c r="S9" s="223"/>
      <c r="T9" s="21"/>
    </row>
    <row r="10" spans="1:20" s="6" customFormat="1" ht="45" x14ac:dyDescent="0.3">
      <c r="A10" s="224"/>
      <c r="B10" s="61" t="s">
        <v>968</v>
      </c>
      <c r="C10" s="225"/>
      <c r="D10" s="7" t="s">
        <v>147</v>
      </c>
      <c r="E10" s="225"/>
      <c r="F10" s="292" t="s">
        <v>68</v>
      </c>
      <c r="G10" s="22"/>
      <c r="H10" s="72" t="s">
        <v>969</v>
      </c>
      <c r="I10" s="22"/>
      <c r="J10" s="317"/>
      <c r="K10" s="417"/>
      <c r="L10" s="22"/>
      <c r="M10" s="223"/>
      <c r="N10" s="22"/>
      <c r="O10" s="223"/>
      <c r="P10" s="22"/>
      <c r="Q10" s="223"/>
      <c r="R10" s="22"/>
      <c r="S10" s="223"/>
      <c r="T10" s="22"/>
    </row>
    <row r="11" spans="1:20" s="6" customFormat="1" ht="31.2" x14ac:dyDescent="0.3">
      <c r="A11" s="224"/>
      <c r="B11" s="61"/>
      <c r="C11" s="225"/>
      <c r="D11" s="7" t="s">
        <v>147</v>
      </c>
      <c r="E11" s="225"/>
      <c r="F11" s="285" t="s">
        <v>79</v>
      </c>
      <c r="G11" s="22"/>
      <c r="H11" s="72" t="s">
        <v>970</v>
      </c>
      <c r="I11" s="22"/>
      <c r="J11" s="317"/>
      <c r="K11" s="417"/>
      <c r="L11" s="22"/>
      <c r="M11" s="223"/>
      <c r="N11" s="22"/>
      <c r="O11" s="223"/>
      <c r="P11" s="22"/>
      <c r="Q11" s="223"/>
      <c r="R11" s="22"/>
      <c r="S11" s="223"/>
      <c r="T11" s="22"/>
    </row>
    <row r="12" spans="1:20" s="6" customFormat="1" ht="409.6" x14ac:dyDescent="0.3">
      <c r="A12" s="224"/>
      <c r="B12" s="61" t="s">
        <v>971</v>
      </c>
      <c r="C12" s="225"/>
      <c r="D12" s="7" t="s">
        <v>147</v>
      </c>
      <c r="E12" s="225"/>
      <c r="F12" s="7" t="s">
        <v>1257</v>
      </c>
      <c r="G12" s="21"/>
      <c r="H12" s="7" t="s">
        <v>1256</v>
      </c>
      <c r="I12" s="21"/>
      <c r="J12" s="318" t="s">
        <v>1284</v>
      </c>
      <c r="K12" s="423"/>
      <c r="L12" s="21"/>
      <c r="M12" s="223"/>
      <c r="N12" s="21"/>
      <c r="O12" s="223"/>
      <c r="P12" s="21"/>
      <c r="Q12" s="223"/>
      <c r="R12" s="21"/>
      <c r="S12" s="223"/>
      <c r="T12" s="21"/>
    </row>
    <row r="13" spans="1:20" s="6" customFormat="1" ht="15" customHeight="1" x14ac:dyDescent="0.3">
      <c r="A13" s="224"/>
      <c r="B13" s="61" t="s">
        <v>972</v>
      </c>
      <c r="C13" s="225"/>
      <c r="D13" s="7" t="s">
        <v>147</v>
      </c>
      <c r="E13" s="225"/>
      <c r="F13" s="7" t="str">
        <f>IF(D13=[2]Lists!$K$4,"&lt; Input URL to data source &gt;",IF(D13=[2]Lists!$K$5,"&lt; Reference section in EITI Report or URL &gt;",IF(D13=[2]Lists!$K$6,"&lt; Reference evidence of non-applicability &gt;","")))</f>
        <v/>
      </c>
      <c r="G13" s="22"/>
      <c r="H13" s="7" t="str">
        <f>IF(F13=[2]Lists!$K$4,"&lt; Input URL to data source &gt;",IF(F13=[2]Lists!$K$5,"&lt; Reference section in EITI Report or URL &gt;",IF(F13=[2]Lists!$K$6,"&lt; Reference evidence of non-applicability &gt;","")))</f>
        <v/>
      </c>
      <c r="I13" s="22"/>
      <c r="J13" s="317"/>
      <c r="K13" s="417"/>
      <c r="L13" s="22"/>
      <c r="M13" s="223"/>
      <c r="N13" s="22"/>
      <c r="O13" s="223"/>
      <c r="P13" s="22"/>
      <c r="Q13" s="223"/>
      <c r="R13" s="22"/>
      <c r="S13" s="223"/>
      <c r="T13" s="22"/>
    </row>
    <row r="14" spans="1:20" s="6" customFormat="1" ht="45" x14ac:dyDescent="0.3">
      <c r="A14" s="224"/>
      <c r="B14" s="61" t="s">
        <v>973</v>
      </c>
      <c r="C14" s="225"/>
      <c r="D14" s="7" t="s">
        <v>147</v>
      </c>
      <c r="E14" s="225"/>
      <c r="F14" s="292" t="s">
        <v>68</v>
      </c>
      <c r="G14" s="22"/>
      <c r="H14" s="72" t="s">
        <v>969</v>
      </c>
      <c r="I14" s="21"/>
      <c r="J14" s="317"/>
      <c r="K14" s="417"/>
      <c r="L14" s="21"/>
      <c r="M14" s="223"/>
      <c r="N14" s="21"/>
      <c r="O14" s="223"/>
      <c r="P14" s="21"/>
      <c r="Q14" s="223"/>
      <c r="R14" s="21"/>
      <c r="S14" s="223"/>
      <c r="T14" s="21"/>
    </row>
    <row r="15" spans="1:20" s="6" customFormat="1" x14ac:dyDescent="0.3">
      <c r="A15" s="224"/>
      <c r="B15" s="61" t="s">
        <v>974</v>
      </c>
      <c r="C15" s="225"/>
      <c r="D15" s="7" t="s">
        <v>147</v>
      </c>
      <c r="E15" s="225"/>
      <c r="F15" s="7" t="str">
        <f>IF(D15=[2]Lists!$K$4,"&lt; Input URL to data source &gt;",IF(D15=[2]Lists!$K$5,"&lt; Reference section in EITI Report or URL &gt;",IF(D15=[2]Lists!$K$6,"&lt; Reference evidence of non-applicability &gt;","")))</f>
        <v/>
      </c>
      <c r="G15" s="23"/>
      <c r="H15" s="7" t="str">
        <f>IF(F15=[2]Lists!$K$4,"&lt; Input URL to data source &gt;",IF(F15=[2]Lists!$K$5,"&lt; Reference section in EITI Report or URL &gt;",IF(F15=[2]Lists!$K$6,"&lt; Reference evidence of non-applicability &gt;","")))</f>
        <v/>
      </c>
      <c r="I15" s="23"/>
      <c r="J15" s="317"/>
      <c r="K15" s="417"/>
      <c r="L15" s="23"/>
      <c r="M15" s="223"/>
      <c r="N15" s="23"/>
      <c r="O15" s="223"/>
      <c r="P15" s="23"/>
      <c r="Q15" s="223"/>
      <c r="R15" s="23"/>
      <c r="S15" s="223"/>
      <c r="T15" s="23"/>
    </row>
    <row r="16" spans="1:20" s="52" customFormat="1" ht="60" x14ac:dyDescent="0.3">
      <c r="A16" s="308"/>
      <c r="B16" s="63" t="s">
        <v>975</v>
      </c>
      <c r="C16" s="311"/>
      <c r="D16" s="7" t="s">
        <v>147</v>
      </c>
      <c r="E16" s="311"/>
      <c r="F16" s="285" t="s">
        <v>79</v>
      </c>
      <c r="G16" s="22"/>
      <c r="H16" s="72" t="s">
        <v>976</v>
      </c>
      <c r="I16" s="55"/>
      <c r="J16" s="317"/>
      <c r="K16" s="417"/>
      <c r="L16" s="55"/>
      <c r="M16" s="313"/>
      <c r="N16" s="55"/>
      <c r="O16" s="313"/>
      <c r="P16" s="55"/>
      <c r="Q16" s="313"/>
      <c r="R16" s="55"/>
      <c r="S16" s="313"/>
      <c r="T16" s="55"/>
    </row>
    <row r="17" spans="1:20" s="52" customFormat="1" ht="31.2" x14ac:dyDescent="0.3">
      <c r="A17" s="308"/>
      <c r="B17" s="63"/>
      <c r="C17" s="311"/>
      <c r="D17" s="7"/>
      <c r="E17" s="311"/>
      <c r="F17" s="292" t="s">
        <v>68</v>
      </c>
      <c r="G17" s="22"/>
      <c r="H17" s="72" t="s">
        <v>977</v>
      </c>
      <c r="I17" s="55"/>
      <c r="J17" s="317"/>
      <c r="K17" s="417"/>
      <c r="L17" s="55"/>
      <c r="M17" s="313"/>
      <c r="N17" s="55"/>
      <c r="O17" s="313"/>
      <c r="P17" s="55"/>
      <c r="Q17" s="313"/>
      <c r="R17" s="55"/>
      <c r="S17" s="313"/>
      <c r="T17" s="55"/>
    </row>
    <row r="18" spans="1:20" s="52" customFormat="1" ht="31.2" x14ac:dyDescent="0.3">
      <c r="A18" s="308"/>
      <c r="B18" s="42" t="s">
        <v>978</v>
      </c>
      <c r="C18" s="311"/>
      <c r="D18" s="7" t="s">
        <v>147</v>
      </c>
      <c r="E18" s="311"/>
      <c r="F18" s="285" t="s">
        <v>79</v>
      </c>
      <c r="G18" s="22"/>
      <c r="H18" s="72" t="s">
        <v>979</v>
      </c>
      <c r="I18" s="55"/>
      <c r="J18" s="317"/>
      <c r="K18" s="417"/>
      <c r="L18" s="55"/>
      <c r="M18" s="313"/>
      <c r="N18" s="55"/>
      <c r="O18" s="313"/>
      <c r="P18" s="55"/>
      <c r="Q18" s="313"/>
      <c r="R18" s="55"/>
      <c r="S18" s="313"/>
      <c r="T18" s="55"/>
    </row>
    <row r="19" spans="1:20" s="52" customFormat="1" ht="31.2" x14ac:dyDescent="0.3">
      <c r="A19" s="308"/>
      <c r="B19" s="42"/>
      <c r="C19" s="311"/>
      <c r="D19" s="7" t="s">
        <v>147</v>
      </c>
      <c r="E19" s="311"/>
      <c r="F19" s="292" t="s">
        <v>68</v>
      </c>
      <c r="G19" s="22"/>
      <c r="H19" s="72" t="s">
        <v>980</v>
      </c>
      <c r="I19" s="55"/>
      <c r="J19" s="317"/>
      <c r="K19" s="417"/>
      <c r="L19" s="55"/>
      <c r="M19" s="313"/>
      <c r="N19" s="55"/>
      <c r="O19" s="313"/>
      <c r="P19" s="55"/>
      <c r="Q19" s="313"/>
      <c r="R19" s="55"/>
      <c r="S19" s="313"/>
      <c r="T19" s="55"/>
    </row>
    <row r="20" spans="1:20" s="52" customFormat="1" ht="31.2" x14ac:dyDescent="0.3">
      <c r="A20" s="308"/>
      <c r="B20" s="42"/>
      <c r="C20" s="311"/>
      <c r="D20" s="7" t="s">
        <v>147</v>
      </c>
      <c r="E20" s="311"/>
      <c r="F20" s="358" t="s">
        <v>981</v>
      </c>
      <c r="G20" s="55"/>
      <c r="H20" s="72" t="s">
        <v>982</v>
      </c>
      <c r="I20" s="55"/>
      <c r="J20" s="317"/>
      <c r="K20" s="417"/>
      <c r="L20" s="55"/>
      <c r="M20" s="313"/>
      <c r="N20" s="55"/>
      <c r="O20" s="313"/>
      <c r="P20" s="55"/>
      <c r="Q20" s="313"/>
      <c r="R20" s="55"/>
      <c r="S20" s="313"/>
      <c r="T20" s="55"/>
    </row>
    <row r="21" spans="1:20" s="52" customFormat="1" ht="31.2" x14ac:dyDescent="0.3">
      <c r="A21" s="308"/>
      <c r="B21" s="42"/>
      <c r="C21" s="311"/>
      <c r="D21" s="7" t="s">
        <v>147</v>
      </c>
      <c r="E21" s="311"/>
      <c r="F21" s="285" t="s">
        <v>966</v>
      </c>
      <c r="G21" s="226"/>
      <c r="H21" s="72" t="s">
        <v>983</v>
      </c>
      <c r="I21" s="55"/>
      <c r="J21" s="317"/>
      <c r="K21" s="417"/>
      <c r="L21" s="55"/>
      <c r="M21" s="313"/>
      <c r="N21" s="55"/>
      <c r="O21" s="313"/>
      <c r="P21" s="55"/>
      <c r="Q21" s="313"/>
      <c r="R21" s="55"/>
      <c r="S21" s="313"/>
      <c r="T21" s="55"/>
    </row>
    <row r="22" spans="1:20" s="52" customFormat="1" ht="31.2" x14ac:dyDescent="0.3">
      <c r="A22" s="308"/>
      <c r="B22" s="42"/>
      <c r="C22" s="311"/>
      <c r="D22" s="7" t="s">
        <v>147</v>
      </c>
      <c r="E22" s="311"/>
      <c r="F22" s="358" t="s">
        <v>424</v>
      </c>
      <c r="G22" s="312"/>
      <c r="H22" s="359" t="s">
        <v>984</v>
      </c>
      <c r="I22" s="55"/>
      <c r="J22" s="317"/>
      <c r="K22" s="417"/>
      <c r="L22" s="55"/>
      <c r="M22" s="313"/>
      <c r="N22" s="55"/>
      <c r="O22" s="313"/>
      <c r="P22" s="55"/>
      <c r="Q22" s="313"/>
      <c r="R22" s="55"/>
      <c r="S22" s="313"/>
      <c r="T22" s="55"/>
    </row>
    <row r="23" spans="1:20" s="52" customFormat="1" ht="60" x14ac:dyDescent="0.3">
      <c r="A23" s="308"/>
      <c r="B23" s="42" t="s">
        <v>985</v>
      </c>
      <c r="C23" s="311"/>
      <c r="D23" s="7" t="s">
        <v>63</v>
      </c>
      <c r="E23" s="311"/>
      <c r="F23" s="54"/>
      <c r="G23" s="55"/>
      <c r="H23" s="54"/>
      <c r="I23" s="55"/>
      <c r="J23" s="317"/>
      <c r="K23" s="417"/>
      <c r="L23" s="55"/>
      <c r="M23" s="313"/>
      <c r="N23" s="55"/>
      <c r="O23" s="313"/>
      <c r="P23" s="55"/>
      <c r="Q23" s="313"/>
      <c r="R23" s="55"/>
      <c r="S23" s="313"/>
      <c r="T23" s="55"/>
    </row>
    <row r="24" spans="1:20" s="52" customFormat="1" ht="45" x14ac:dyDescent="0.3">
      <c r="A24" s="308"/>
      <c r="B24" s="448" t="s">
        <v>986</v>
      </c>
      <c r="C24" s="311"/>
      <c r="D24" s="7" t="s">
        <v>147</v>
      </c>
      <c r="E24" s="311"/>
      <c r="F24" s="292" t="s">
        <v>68</v>
      </c>
      <c r="G24" s="22"/>
      <c r="H24" s="72" t="s">
        <v>969</v>
      </c>
      <c r="I24" s="55"/>
      <c r="J24" s="317"/>
      <c r="K24" s="417"/>
      <c r="L24" s="55"/>
      <c r="M24" s="313"/>
      <c r="N24" s="55"/>
      <c r="O24" s="313"/>
      <c r="P24" s="55"/>
      <c r="Q24" s="313"/>
      <c r="R24" s="55"/>
      <c r="S24" s="313"/>
      <c r="T24" s="55"/>
    </row>
    <row r="25" spans="1:20" s="52" customFormat="1" ht="31.2" x14ac:dyDescent="0.3">
      <c r="A25" s="308"/>
      <c r="B25" s="42"/>
      <c r="C25" s="311"/>
      <c r="D25" s="7"/>
      <c r="E25" s="311"/>
      <c r="F25" s="285" t="s">
        <v>79</v>
      </c>
      <c r="G25" s="22"/>
      <c r="H25" s="72" t="s">
        <v>970</v>
      </c>
      <c r="I25" s="55"/>
      <c r="J25" s="317"/>
      <c r="K25" s="417"/>
      <c r="L25" s="55"/>
      <c r="M25" s="313"/>
      <c r="N25" s="55"/>
      <c r="O25" s="313"/>
      <c r="P25" s="55"/>
      <c r="Q25" s="313"/>
      <c r="R25" s="55"/>
      <c r="S25" s="313"/>
      <c r="T25" s="55"/>
    </row>
    <row r="26" spans="1:20" s="52" customFormat="1" ht="45" x14ac:dyDescent="0.3">
      <c r="A26" s="308"/>
      <c r="B26" s="42" t="s">
        <v>987</v>
      </c>
      <c r="C26" s="311"/>
      <c r="D26" s="7" t="s">
        <v>63</v>
      </c>
      <c r="E26" s="311"/>
      <c r="F26" s="54"/>
      <c r="G26" s="55"/>
      <c r="H26" s="54"/>
      <c r="I26" s="55"/>
      <c r="J26" s="318" t="s">
        <v>1286</v>
      </c>
      <c r="K26" s="423"/>
      <c r="L26" s="55"/>
      <c r="M26" s="313"/>
      <c r="N26" s="55"/>
      <c r="O26" s="313"/>
      <c r="P26" s="55"/>
      <c r="Q26" s="313"/>
      <c r="R26" s="55"/>
      <c r="S26" s="313"/>
      <c r="T26" s="55"/>
    </row>
    <row r="27" spans="1:20" s="52" customFormat="1" ht="90" x14ac:dyDescent="0.3">
      <c r="A27" s="308"/>
      <c r="B27" s="42" t="s">
        <v>988</v>
      </c>
      <c r="C27" s="311"/>
      <c r="D27" s="7" t="s">
        <v>147</v>
      </c>
      <c r="E27" s="311"/>
      <c r="F27" s="292" t="s">
        <v>68</v>
      </c>
      <c r="G27" s="22"/>
      <c r="H27" s="72" t="s">
        <v>989</v>
      </c>
      <c r="I27" s="55"/>
      <c r="J27" s="317"/>
      <c r="K27" s="417"/>
      <c r="L27" s="55"/>
      <c r="M27" s="313"/>
      <c r="N27" s="55"/>
      <c r="O27" s="313"/>
      <c r="P27" s="55"/>
      <c r="Q27" s="313"/>
      <c r="R27" s="55"/>
      <c r="S27" s="313"/>
      <c r="T27" s="55"/>
    </row>
    <row r="28" spans="1:20" s="52" customFormat="1" ht="60" x14ac:dyDescent="0.3">
      <c r="A28" s="308"/>
      <c r="B28" s="42" t="s">
        <v>990</v>
      </c>
      <c r="C28" s="311"/>
      <c r="D28" s="7" t="s">
        <v>147</v>
      </c>
      <c r="E28" s="311"/>
      <c r="F28" s="292" t="s">
        <v>68</v>
      </c>
      <c r="G28" s="22"/>
      <c r="H28" s="72" t="s">
        <v>989</v>
      </c>
      <c r="I28" s="55"/>
      <c r="J28" s="317"/>
      <c r="K28" s="417"/>
      <c r="L28" s="55"/>
      <c r="M28" s="313"/>
      <c r="N28" s="55"/>
      <c r="O28" s="313"/>
      <c r="P28" s="55"/>
      <c r="Q28" s="313"/>
      <c r="R28" s="55"/>
      <c r="S28" s="313"/>
      <c r="T28" s="55"/>
    </row>
    <row r="29" spans="1:20" s="52" customFormat="1" ht="45" x14ac:dyDescent="0.3">
      <c r="A29" s="308"/>
      <c r="B29" s="42" t="s">
        <v>991</v>
      </c>
      <c r="C29" s="311"/>
      <c r="D29" s="7" t="s">
        <v>147</v>
      </c>
      <c r="E29" s="311"/>
      <c r="F29" s="285" t="s">
        <v>79</v>
      </c>
      <c r="G29" s="22"/>
      <c r="H29" s="72" t="s">
        <v>992</v>
      </c>
      <c r="I29" s="55"/>
      <c r="J29" s="317"/>
      <c r="K29" s="417"/>
      <c r="L29" s="55"/>
      <c r="M29" s="313"/>
      <c r="N29" s="55"/>
      <c r="O29" s="313"/>
      <c r="P29" s="55"/>
      <c r="Q29" s="313"/>
      <c r="R29" s="55"/>
      <c r="S29" s="313"/>
      <c r="T29" s="55"/>
    </row>
    <row r="30" spans="1:20" s="52" customFormat="1" ht="90" x14ac:dyDescent="0.3">
      <c r="A30" s="308"/>
      <c r="B30" s="63" t="s">
        <v>993</v>
      </c>
      <c r="C30" s="311"/>
      <c r="D30" s="7" t="s">
        <v>63</v>
      </c>
      <c r="E30" s="311"/>
      <c r="F30" s="292" t="s">
        <v>68</v>
      </c>
      <c r="G30" s="22"/>
      <c r="H30" s="72" t="s">
        <v>994</v>
      </c>
      <c r="I30" s="55"/>
      <c r="J30" s="318" t="s">
        <v>995</v>
      </c>
      <c r="K30" s="423"/>
      <c r="L30" s="55"/>
      <c r="M30" s="313"/>
      <c r="N30" s="55"/>
      <c r="O30" s="313"/>
      <c r="P30" s="55"/>
      <c r="Q30" s="313"/>
      <c r="R30" s="55"/>
      <c r="S30" s="313"/>
      <c r="T30" s="55"/>
    </row>
    <row r="31" spans="1:20" s="52" customFormat="1" ht="45" x14ac:dyDescent="0.3">
      <c r="A31" s="308"/>
      <c r="B31" s="42" t="s">
        <v>996</v>
      </c>
      <c r="C31" s="311"/>
      <c r="D31" s="7" t="s">
        <v>907</v>
      </c>
      <c r="E31" s="311"/>
      <c r="F31" s="285"/>
      <c r="G31" s="22"/>
      <c r="H31" s="72"/>
      <c r="I31" s="55"/>
      <c r="J31" s="317"/>
      <c r="K31" s="417"/>
      <c r="L31" s="55"/>
      <c r="M31" s="313"/>
      <c r="N31" s="55"/>
      <c r="O31" s="313"/>
      <c r="P31" s="55"/>
      <c r="Q31" s="313"/>
      <c r="R31" s="55"/>
      <c r="S31" s="313"/>
      <c r="T31" s="55"/>
    </row>
    <row r="32" spans="1:20" s="52" customFormat="1" ht="45" x14ac:dyDescent="0.3">
      <c r="A32" s="308"/>
      <c r="B32" s="42" t="s">
        <v>997</v>
      </c>
      <c r="C32" s="311"/>
      <c r="D32" s="7" t="s">
        <v>907</v>
      </c>
      <c r="E32" s="311"/>
      <c r="F32" s="292"/>
      <c r="G32" s="22"/>
      <c r="H32" s="72"/>
      <c r="I32" s="55"/>
      <c r="J32" s="317"/>
      <c r="K32" s="417"/>
      <c r="L32" s="55"/>
      <c r="M32" s="313"/>
      <c r="N32" s="55"/>
      <c r="O32" s="313"/>
      <c r="P32" s="55"/>
      <c r="Q32" s="313"/>
      <c r="R32" s="55"/>
      <c r="S32" s="313"/>
      <c r="T32" s="55"/>
    </row>
    <row r="33" spans="1:20" s="52" customFormat="1" ht="60" x14ac:dyDescent="0.3">
      <c r="A33" s="308"/>
      <c r="B33" s="42" t="s">
        <v>998</v>
      </c>
      <c r="C33" s="311"/>
      <c r="D33" s="7" t="s">
        <v>907</v>
      </c>
      <c r="E33" s="311"/>
      <c r="F33" s="54"/>
      <c r="G33" s="55"/>
      <c r="H33" s="54"/>
      <c r="I33" s="55"/>
      <c r="J33" s="317"/>
      <c r="K33" s="417"/>
      <c r="L33" s="55"/>
      <c r="M33" s="313"/>
      <c r="N33" s="55"/>
      <c r="O33" s="313"/>
      <c r="P33" s="55"/>
      <c r="Q33" s="313"/>
      <c r="R33" s="55"/>
      <c r="S33" s="313"/>
      <c r="T33" s="55"/>
    </row>
    <row r="34" spans="1:20" s="52" customFormat="1" ht="30" x14ac:dyDescent="0.3">
      <c r="A34" s="308"/>
      <c r="B34" s="42" t="s">
        <v>999</v>
      </c>
      <c r="C34" s="311"/>
      <c r="D34" s="7" t="s">
        <v>907</v>
      </c>
      <c r="E34" s="311"/>
      <c r="F34" s="54"/>
      <c r="G34" s="55"/>
      <c r="H34" s="54"/>
      <c r="I34" s="55"/>
      <c r="J34" s="317"/>
      <c r="K34" s="417"/>
      <c r="L34" s="55"/>
      <c r="M34" s="313"/>
      <c r="N34" s="55"/>
      <c r="O34" s="313"/>
      <c r="P34" s="55"/>
      <c r="Q34" s="313"/>
      <c r="R34" s="55"/>
      <c r="S34" s="313"/>
      <c r="T34" s="55"/>
    </row>
    <row r="35" spans="1:20" s="8" customFormat="1" x14ac:dyDescent="0.3">
      <c r="A35" s="43"/>
      <c r="B35" s="62"/>
      <c r="K35" s="415"/>
    </row>
  </sheetData>
  <hyperlinks>
    <hyperlink ref="F8" r:id="rId1"/>
    <hyperlink ref="F7" r:id="rId2"/>
    <hyperlink ref="F11" r:id="rId3"/>
    <hyperlink ref="F10" r:id="rId4"/>
    <hyperlink ref="F14" r:id="rId5"/>
    <hyperlink ref="F16" r:id="rId6"/>
    <hyperlink ref="F17" r:id="rId7"/>
    <hyperlink ref="F18" r:id="rId8"/>
    <hyperlink ref="F19" r:id="rId9"/>
    <hyperlink ref="F25" r:id="rId10"/>
    <hyperlink ref="F24" r:id="rId11"/>
    <hyperlink ref="F27" r:id="rId12"/>
    <hyperlink ref="F28" r:id="rId13"/>
    <hyperlink ref="F29" r:id="rId14"/>
    <hyperlink ref="F30" r:id="rId15"/>
    <hyperlink ref="F12" r:id="rId16" display="https://drive.google.com/drive/folders/10ImMWqcdWRE4es9Z2bt5PYjNoo_ToD0q"/>
    <hyperlink ref="F22" r:id="rId17"/>
  </hyperlinks>
  <pageMargins left="0.7" right="0.7" top="0.75" bottom="0.75" header="0.3" footer="0.3"/>
  <pageSetup paperSize="8" orientation="landscape" r:id="rId1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1:T17"/>
  <sheetViews>
    <sheetView topLeftCell="E1" zoomScale="120" zoomScaleNormal="120" workbookViewId="0">
      <selection activeCell="J1" sqref="J1"/>
    </sheetView>
  </sheetViews>
  <sheetFormatPr baseColWidth="10" defaultColWidth="10.5" defaultRowHeight="15.6" x14ac:dyDescent="0.3"/>
  <cols>
    <col min="1" max="1" width="16" customWidth="1"/>
    <col min="2" max="2" width="46.3984375" customWidth="1"/>
    <col min="3" max="3" width="3.3984375" customWidth="1"/>
    <col min="4" max="4" width="25.8984375" customWidth="1"/>
    <col min="5" max="5" width="3.3984375" customWidth="1"/>
    <col min="6" max="6" width="25.8984375" customWidth="1"/>
    <col min="7" max="7" width="3.3984375" customWidth="1"/>
    <col min="8" max="8" width="25.8984375" customWidth="1"/>
    <col min="9" max="9" width="3.3984375"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1000</v>
      </c>
    </row>
    <row r="3" spans="1:20" s="22" customFormat="1" ht="90" x14ac:dyDescent="0.3">
      <c r="A3" s="201" t="s">
        <v>1001</v>
      </c>
      <c r="B3" s="39" t="s">
        <v>1002</v>
      </c>
      <c r="D3" s="7" t="s">
        <v>1003</v>
      </c>
      <c r="F3" s="40"/>
      <c r="H3" s="40"/>
      <c r="J3" s="222"/>
      <c r="K3" s="412" t="s">
        <v>1165</v>
      </c>
      <c r="M3" s="223"/>
      <c r="O3" s="223"/>
      <c r="Q3" s="223"/>
      <c r="S3" s="223"/>
    </row>
    <row r="4" spans="1:20" s="21" customFormat="1" ht="18.600000000000001" x14ac:dyDescent="0.3">
      <c r="A4" s="38"/>
      <c r="B4" s="30"/>
      <c r="D4" s="30"/>
      <c r="F4" s="30"/>
      <c r="H4" s="30"/>
      <c r="J4" s="31"/>
      <c r="K4" s="411"/>
      <c r="M4" s="31"/>
    </row>
    <row r="5" spans="1:20" s="35" customFormat="1" ht="255" x14ac:dyDescent="0.3">
      <c r="A5" s="33"/>
      <c r="B5" s="34" t="s">
        <v>134</v>
      </c>
      <c r="D5" s="69" t="s">
        <v>135</v>
      </c>
      <c r="E5" s="28"/>
      <c r="F5" s="69" t="s">
        <v>136</v>
      </c>
      <c r="G5" s="28"/>
      <c r="H5" s="69" t="s">
        <v>137</v>
      </c>
      <c r="J5" s="29" t="s">
        <v>138</v>
      </c>
      <c r="K5" s="449" t="s">
        <v>1178</v>
      </c>
      <c r="L5" s="28"/>
      <c r="M5" s="29" t="s">
        <v>140</v>
      </c>
      <c r="N5" s="28"/>
      <c r="O5" s="29" t="s">
        <v>141</v>
      </c>
      <c r="P5" s="28"/>
      <c r="Q5" s="29" t="s">
        <v>142</v>
      </c>
      <c r="R5" s="28"/>
      <c r="S5" s="29" t="s">
        <v>143</v>
      </c>
      <c r="T5" s="28"/>
    </row>
    <row r="6" spans="1:20" s="21" customFormat="1" ht="18.600000000000001" x14ac:dyDescent="0.3">
      <c r="A6" s="38"/>
      <c r="B6" s="30"/>
      <c r="D6" s="30"/>
      <c r="F6" s="30"/>
      <c r="H6" s="30"/>
      <c r="J6" s="31"/>
      <c r="K6" s="411"/>
      <c r="M6" s="31"/>
      <c r="O6" s="31"/>
      <c r="Q6" s="31"/>
      <c r="S6" s="31"/>
    </row>
    <row r="7" spans="1:20" s="6" customFormat="1" ht="75" x14ac:dyDescent="0.3">
      <c r="A7" s="224"/>
      <c r="B7" s="36" t="s">
        <v>1004</v>
      </c>
      <c r="C7" s="225"/>
      <c r="D7" s="7" t="s">
        <v>150</v>
      </c>
      <c r="E7" s="225"/>
      <c r="F7" s="292" t="s">
        <v>1005</v>
      </c>
      <c r="G7" s="21"/>
      <c r="H7" s="7" t="s">
        <v>1006</v>
      </c>
      <c r="I7" s="21"/>
      <c r="J7" s="301"/>
      <c r="K7" s="416"/>
      <c r="L7" s="21"/>
      <c r="M7" s="223"/>
      <c r="N7" s="21"/>
      <c r="O7" s="223"/>
      <c r="P7" s="21"/>
      <c r="Q7" s="223"/>
      <c r="R7" s="21"/>
      <c r="S7" s="223"/>
      <c r="T7" s="21"/>
    </row>
    <row r="8" spans="1:20" s="6" customFormat="1" ht="46.8" x14ac:dyDescent="0.3">
      <c r="A8" s="224"/>
      <c r="B8" s="36"/>
      <c r="C8" s="225"/>
      <c r="D8" s="7" t="s">
        <v>147</v>
      </c>
      <c r="E8" s="225"/>
      <c r="F8" s="292" t="s">
        <v>68</v>
      </c>
      <c r="G8" s="22"/>
      <c r="H8" s="7" t="s">
        <v>1007</v>
      </c>
      <c r="I8" s="21"/>
      <c r="J8" s="317"/>
      <c r="K8" s="417"/>
      <c r="L8" s="21"/>
      <c r="M8" s="223"/>
      <c r="N8" s="21"/>
      <c r="O8" s="223"/>
      <c r="P8" s="21"/>
      <c r="Q8" s="223"/>
      <c r="R8" s="21"/>
      <c r="S8" s="223"/>
      <c r="T8" s="21"/>
    </row>
    <row r="9" spans="1:20" s="6" customFormat="1" ht="60" x14ac:dyDescent="0.3">
      <c r="A9" s="224"/>
      <c r="B9" s="42" t="s">
        <v>1008</v>
      </c>
      <c r="C9" s="225"/>
      <c r="D9" s="7" t="s">
        <v>854</v>
      </c>
      <c r="E9" s="225"/>
      <c r="F9" s="292" t="s">
        <v>68</v>
      </c>
      <c r="G9" s="22"/>
      <c r="H9" s="7" t="s">
        <v>1009</v>
      </c>
      <c r="I9" s="21"/>
      <c r="J9" s="318" t="s">
        <v>1285</v>
      </c>
      <c r="K9" s="423"/>
      <c r="L9" s="21"/>
      <c r="M9" s="223"/>
      <c r="N9" s="21"/>
      <c r="O9" s="223"/>
      <c r="P9" s="21"/>
      <c r="Q9" s="223"/>
      <c r="R9" s="21"/>
      <c r="S9" s="223"/>
      <c r="T9" s="21"/>
    </row>
    <row r="10" spans="1:20" s="6" customFormat="1" ht="46.8" x14ac:dyDescent="0.3">
      <c r="A10" s="224"/>
      <c r="B10" s="42" t="s">
        <v>1010</v>
      </c>
      <c r="C10" s="225"/>
      <c r="D10" s="476">
        <v>442670344.49369997</v>
      </c>
      <c r="E10" s="225"/>
      <c r="F10" s="292" t="s">
        <v>68</v>
      </c>
      <c r="G10" s="22"/>
      <c r="H10" s="7" t="s">
        <v>1009</v>
      </c>
      <c r="I10" s="22"/>
      <c r="J10" s="317" t="s">
        <v>1011</v>
      </c>
      <c r="K10" s="417" t="s">
        <v>1179</v>
      </c>
      <c r="L10" s="22"/>
      <c r="M10" s="223"/>
      <c r="N10" s="22"/>
      <c r="O10" s="223"/>
      <c r="P10" s="22"/>
      <c r="Q10" s="223"/>
      <c r="R10" s="22"/>
      <c r="S10" s="223"/>
      <c r="T10" s="22"/>
    </row>
    <row r="11" spans="1:20" s="6" customFormat="1" ht="60" x14ac:dyDescent="0.3">
      <c r="A11" s="224"/>
      <c r="B11" s="42" t="s">
        <v>1012</v>
      </c>
      <c r="C11" s="225"/>
      <c r="D11" s="7" t="s">
        <v>72</v>
      </c>
      <c r="E11" s="225"/>
      <c r="F11" s="292" t="s">
        <v>68</v>
      </c>
      <c r="G11" s="22"/>
      <c r="H11" s="7" t="s">
        <v>1013</v>
      </c>
      <c r="I11" s="21"/>
      <c r="J11" s="317"/>
      <c r="K11" s="417"/>
      <c r="L11" s="21"/>
      <c r="M11" s="223"/>
      <c r="N11" s="21"/>
      <c r="O11" s="223"/>
      <c r="P11" s="21"/>
      <c r="Q11" s="223"/>
      <c r="R11" s="21"/>
      <c r="S11" s="223"/>
      <c r="T11" s="21"/>
    </row>
    <row r="12" spans="1:20" s="6" customFormat="1" ht="90" x14ac:dyDescent="0.3">
      <c r="A12" s="224"/>
      <c r="B12" s="42"/>
      <c r="C12" s="225"/>
      <c r="D12" s="7"/>
      <c r="E12" s="225"/>
      <c r="F12" s="292" t="s">
        <v>1014</v>
      </c>
      <c r="G12" s="22"/>
      <c r="H12" s="7" t="s">
        <v>1015</v>
      </c>
      <c r="I12" s="21"/>
      <c r="J12" s="317"/>
      <c r="K12" s="417"/>
      <c r="L12" s="21"/>
      <c r="M12" s="223"/>
      <c r="N12" s="21"/>
      <c r="O12" s="223"/>
      <c r="P12" s="21"/>
      <c r="Q12" s="223"/>
      <c r="R12" s="21"/>
      <c r="S12" s="223"/>
      <c r="T12" s="21"/>
    </row>
    <row r="13" spans="1:20" s="6" customFormat="1" ht="60" x14ac:dyDescent="0.3">
      <c r="A13" s="224"/>
      <c r="B13" s="42" t="s">
        <v>1016</v>
      </c>
      <c r="C13" s="225"/>
      <c r="D13" s="7" t="s">
        <v>854</v>
      </c>
      <c r="E13" s="225"/>
      <c r="F13" s="7"/>
      <c r="G13" s="21"/>
      <c r="H13" s="7"/>
      <c r="I13" s="21"/>
      <c r="J13" s="317" t="s">
        <v>1258</v>
      </c>
      <c r="K13" s="459" t="s">
        <v>1180</v>
      </c>
      <c r="L13" s="21"/>
      <c r="M13" s="223"/>
      <c r="N13" s="21"/>
      <c r="O13" s="223"/>
      <c r="P13" s="21"/>
      <c r="Q13" s="223"/>
      <c r="R13" s="21"/>
      <c r="S13" s="223"/>
      <c r="T13" s="21"/>
    </row>
    <row r="14" spans="1:20" s="6" customFormat="1" ht="90" x14ac:dyDescent="0.3">
      <c r="A14" s="224"/>
      <c r="B14" s="42" t="s">
        <v>1017</v>
      </c>
      <c r="C14" s="225"/>
      <c r="D14" s="7" t="s">
        <v>854</v>
      </c>
      <c r="E14" s="225"/>
      <c r="F14" s="7"/>
      <c r="G14" s="21"/>
      <c r="H14" s="7"/>
      <c r="I14" s="21"/>
      <c r="J14" s="453" t="s">
        <v>1258</v>
      </c>
      <c r="K14" s="459" t="s">
        <v>1180</v>
      </c>
      <c r="L14" s="21"/>
      <c r="M14" s="223"/>
      <c r="N14" s="21"/>
      <c r="O14" s="223"/>
      <c r="P14" s="21"/>
      <c r="Q14" s="223"/>
      <c r="R14" s="21"/>
      <c r="S14" s="223"/>
      <c r="T14" s="21"/>
    </row>
    <row r="15" spans="1:20" s="6" customFormat="1" ht="90" x14ac:dyDescent="0.3">
      <c r="A15" s="224"/>
      <c r="B15" s="42" t="s">
        <v>1018</v>
      </c>
      <c r="C15" s="225"/>
      <c r="D15" s="7" t="s">
        <v>854</v>
      </c>
      <c r="E15" s="225"/>
      <c r="F15" s="7"/>
      <c r="G15" s="21"/>
      <c r="H15" s="7"/>
      <c r="I15" s="21"/>
      <c r="J15" s="453" t="s">
        <v>1258</v>
      </c>
      <c r="K15" s="459" t="s">
        <v>1180</v>
      </c>
      <c r="L15" s="21"/>
      <c r="M15" s="223"/>
      <c r="N15" s="21"/>
      <c r="O15" s="223"/>
      <c r="P15" s="21"/>
      <c r="Q15" s="223"/>
      <c r="R15" s="21"/>
      <c r="S15" s="223"/>
      <c r="T15" s="21"/>
    </row>
    <row r="16" spans="1:20" s="6" customFormat="1" ht="46.8" x14ac:dyDescent="0.3">
      <c r="A16" s="224"/>
      <c r="B16" s="36" t="s">
        <v>1019</v>
      </c>
      <c r="C16" s="225"/>
      <c r="D16" s="7" t="s">
        <v>147</v>
      </c>
      <c r="E16" s="225"/>
      <c r="F16" s="292" t="s">
        <v>1020</v>
      </c>
      <c r="G16" s="21"/>
      <c r="H16" s="7" t="s">
        <v>1021</v>
      </c>
      <c r="I16" s="21"/>
      <c r="J16" s="317"/>
      <c r="K16" s="417" t="s">
        <v>1181</v>
      </c>
      <c r="L16" s="21"/>
      <c r="M16" s="223"/>
      <c r="N16" s="21"/>
      <c r="O16" s="223"/>
      <c r="P16" s="21"/>
      <c r="Q16" s="223"/>
      <c r="R16" s="21"/>
      <c r="S16" s="223"/>
      <c r="T16" s="21"/>
    </row>
    <row r="17" spans="1:11" s="8" customFormat="1" x14ac:dyDescent="0.3">
      <c r="A17" s="43"/>
      <c r="K17" s="415"/>
    </row>
  </sheetData>
  <dataValidations count="1">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0">
      <formula1>0</formula1>
    </dataValidation>
  </dataValidations>
  <hyperlinks>
    <hyperlink ref="F8" r:id="rId1"/>
    <hyperlink ref="F9" r:id="rId2"/>
    <hyperlink ref="F10" r:id="rId3"/>
    <hyperlink ref="F11" r:id="rId4"/>
    <hyperlink ref="F12" r:id="rId5" display="https://mines-rdc.cd/fr/wp-content/uploads/simple-file-list/decrets/Decret_Num_19__17_du_25_Nov_2019_Portant-statut_Organistion_et_Fonctionnement_de_FOMIN.pdf"/>
    <hyperlink ref="F16" r:id="rId6" display="https://drive.google.com/file/d/12jXRNCYQMJVd-oyh0Pnn0cst8L4UGwu0/view"/>
  </hyperlinks>
  <pageMargins left="0.7" right="0.7" top="0.75" bottom="0.75" header="0.3" footer="0.3"/>
  <pageSetup paperSize="8" orientation="landscape"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sheetPr>
  <dimension ref="A1:U32"/>
  <sheetViews>
    <sheetView topLeftCell="E1" zoomScaleNormal="100" workbookViewId="0">
      <selection activeCell="H1" sqref="H1"/>
    </sheetView>
  </sheetViews>
  <sheetFormatPr baseColWidth="10" defaultColWidth="10.5" defaultRowHeight="15.6" x14ac:dyDescent="0.3"/>
  <cols>
    <col min="1" max="1" width="18.3984375" style="27" customWidth="1"/>
    <col min="2" max="2" width="37.8984375" customWidth="1"/>
    <col min="3" max="3" width="3" customWidth="1"/>
    <col min="4" max="4" width="27" customWidth="1"/>
    <col min="5" max="5" width="3" customWidth="1"/>
    <col min="6" max="6" width="109.69921875" customWidth="1"/>
    <col min="7" max="7" width="3" customWidth="1"/>
    <col min="8" max="8" width="27" customWidth="1"/>
    <col min="9" max="9" width="3"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1022</v>
      </c>
    </row>
    <row r="3" spans="1:20" s="22" customFormat="1" ht="105" x14ac:dyDescent="0.3">
      <c r="A3" s="201" t="s">
        <v>1023</v>
      </c>
      <c r="B3" s="39" t="s">
        <v>1024</v>
      </c>
      <c r="D3" s="7" t="s">
        <v>175</v>
      </c>
      <c r="F3" s="40"/>
      <c r="H3" s="40"/>
      <c r="J3" s="222"/>
      <c r="K3" s="412" t="s">
        <v>1165</v>
      </c>
      <c r="M3" s="223"/>
      <c r="O3" s="223"/>
      <c r="Q3" s="223"/>
      <c r="S3" s="223"/>
    </row>
    <row r="4" spans="1:20" s="21" customFormat="1" ht="18.600000000000001" x14ac:dyDescent="0.3">
      <c r="A4" s="50"/>
      <c r="B4" s="30"/>
      <c r="D4" s="30"/>
      <c r="F4" s="30"/>
      <c r="H4" s="30"/>
      <c r="J4" s="31"/>
      <c r="K4" s="411"/>
      <c r="M4" s="31"/>
    </row>
    <row r="5" spans="1:20" s="35" customFormat="1" ht="345" x14ac:dyDescent="0.3">
      <c r="A5" s="49"/>
      <c r="B5" s="34" t="s">
        <v>134</v>
      </c>
      <c r="D5" s="69" t="s">
        <v>135</v>
      </c>
      <c r="E5" s="28"/>
      <c r="F5" s="69" t="s">
        <v>136</v>
      </c>
      <c r="G5" s="28"/>
      <c r="H5" s="69" t="s">
        <v>137</v>
      </c>
      <c r="J5" s="29" t="s">
        <v>138</v>
      </c>
      <c r="K5" s="449" t="s">
        <v>1182</v>
      </c>
      <c r="L5" s="28"/>
      <c r="M5" s="29" t="s">
        <v>140</v>
      </c>
      <c r="N5" s="28"/>
      <c r="O5" s="29" t="s">
        <v>141</v>
      </c>
      <c r="P5" s="28"/>
      <c r="Q5" s="29" t="s">
        <v>142</v>
      </c>
      <c r="R5" s="28"/>
      <c r="S5" s="29" t="s">
        <v>143</v>
      </c>
      <c r="T5" s="28"/>
    </row>
    <row r="6" spans="1:20" s="21" customFormat="1" ht="18.600000000000001" x14ac:dyDescent="0.3">
      <c r="A6" s="50"/>
      <c r="B6" s="30"/>
      <c r="D6" s="30"/>
      <c r="F6" s="30"/>
      <c r="H6" s="30"/>
      <c r="J6" s="31"/>
      <c r="K6" s="411"/>
      <c r="M6" s="31"/>
      <c r="O6" s="31"/>
      <c r="Q6" s="31"/>
      <c r="S6" s="31"/>
    </row>
    <row r="7" spans="1:20" s="22" customFormat="1" ht="30" x14ac:dyDescent="0.3">
      <c r="A7" s="201" t="s">
        <v>176</v>
      </c>
      <c r="B7" s="39" t="s">
        <v>1025</v>
      </c>
      <c r="D7" s="7" t="s">
        <v>72</v>
      </c>
      <c r="F7" s="40"/>
      <c r="H7" s="40"/>
      <c r="J7" s="222"/>
      <c r="K7" s="410"/>
      <c r="M7" s="223"/>
      <c r="O7" s="223"/>
      <c r="Q7" s="223"/>
      <c r="S7" s="223"/>
    </row>
    <row r="8" spans="1:20" s="21" customFormat="1" ht="18.600000000000001" x14ac:dyDescent="0.3">
      <c r="A8" s="50"/>
      <c r="B8" s="30"/>
      <c r="D8" s="30"/>
      <c r="F8" s="30"/>
      <c r="H8" s="30"/>
      <c r="J8" s="31"/>
      <c r="K8" s="411"/>
      <c r="M8" s="31"/>
      <c r="O8" s="31"/>
      <c r="Q8" s="31"/>
      <c r="S8" s="31"/>
    </row>
    <row r="9" spans="1:20" s="6" customFormat="1" ht="45" x14ac:dyDescent="0.3">
      <c r="A9" s="539" t="s">
        <v>1026</v>
      </c>
      <c r="B9" s="36" t="s">
        <v>1027</v>
      </c>
      <c r="C9" s="225"/>
      <c r="D9" s="7" t="s">
        <v>863</v>
      </c>
      <c r="E9" s="225"/>
      <c r="F9" s="292" t="s">
        <v>68</v>
      </c>
      <c r="G9" s="22"/>
      <c r="H9" s="72" t="s">
        <v>1028</v>
      </c>
      <c r="I9" s="21"/>
      <c r="J9" s="301"/>
      <c r="K9" s="416"/>
      <c r="L9" s="21"/>
      <c r="M9" s="223"/>
      <c r="N9" s="21"/>
      <c r="O9" s="223"/>
      <c r="P9" s="21"/>
      <c r="Q9" s="223"/>
      <c r="R9" s="21"/>
      <c r="S9" s="223"/>
      <c r="T9" s="21"/>
    </row>
    <row r="10" spans="1:20" s="6" customFormat="1" ht="30" x14ac:dyDescent="0.3">
      <c r="A10" s="539"/>
      <c r="B10" s="36"/>
      <c r="C10" s="225"/>
      <c r="D10" s="7"/>
      <c r="E10" s="225"/>
      <c r="F10" s="285" t="s">
        <v>74</v>
      </c>
      <c r="G10" s="226"/>
      <c r="H10" s="279" t="s">
        <v>1029</v>
      </c>
      <c r="I10" s="21"/>
      <c r="J10" s="317"/>
      <c r="K10" s="417"/>
      <c r="L10" s="21"/>
      <c r="M10" s="223"/>
      <c r="N10" s="21"/>
      <c r="O10" s="223"/>
      <c r="P10" s="21"/>
      <c r="Q10" s="223"/>
      <c r="R10" s="21"/>
      <c r="S10" s="223"/>
      <c r="T10" s="21"/>
    </row>
    <row r="11" spans="1:20" s="6" customFormat="1" ht="45" x14ac:dyDescent="0.3">
      <c r="A11" s="551"/>
      <c r="B11" s="42" t="s">
        <v>1030</v>
      </c>
      <c r="C11" s="225"/>
      <c r="D11" s="7" t="s">
        <v>854</v>
      </c>
      <c r="E11" s="225"/>
      <c r="F11" s="292" t="s">
        <v>68</v>
      </c>
      <c r="G11" s="22"/>
      <c r="H11" s="72" t="s">
        <v>1031</v>
      </c>
      <c r="I11" s="21"/>
      <c r="J11" s="317"/>
      <c r="K11" s="417"/>
      <c r="L11" s="21"/>
      <c r="M11" s="223"/>
      <c r="N11" s="21"/>
      <c r="O11" s="223"/>
      <c r="P11" s="21"/>
      <c r="Q11" s="223"/>
      <c r="R11" s="21"/>
      <c r="S11" s="223"/>
      <c r="T11" s="21"/>
    </row>
    <row r="12" spans="1:20" s="6" customFormat="1" ht="30" x14ac:dyDescent="0.3">
      <c r="A12" s="551"/>
      <c r="B12" s="42"/>
      <c r="C12" s="225"/>
      <c r="D12" s="7"/>
      <c r="E12" s="225"/>
      <c r="F12" s="285" t="s">
        <v>74</v>
      </c>
      <c r="G12" s="226"/>
      <c r="H12" s="279" t="s">
        <v>1032</v>
      </c>
      <c r="I12" s="21"/>
      <c r="J12" s="317"/>
      <c r="K12" s="417"/>
      <c r="L12" s="21"/>
      <c r="M12" s="223"/>
      <c r="N12" s="21"/>
      <c r="O12" s="223"/>
      <c r="P12" s="21"/>
      <c r="Q12" s="223"/>
      <c r="R12" s="21"/>
      <c r="S12" s="223"/>
      <c r="T12" s="21"/>
    </row>
    <row r="13" spans="1:20" s="6" customFormat="1" ht="240" x14ac:dyDescent="0.3">
      <c r="A13" s="551"/>
      <c r="B13" s="42" t="s">
        <v>1033</v>
      </c>
      <c r="C13" s="225"/>
      <c r="D13" s="294">
        <v>274900000</v>
      </c>
      <c r="E13" s="225"/>
      <c r="F13" s="285" t="s">
        <v>74</v>
      </c>
      <c r="G13" s="226"/>
      <c r="H13" s="279" t="s">
        <v>1032</v>
      </c>
      <c r="I13" s="22"/>
      <c r="J13" s="318" t="s">
        <v>1287</v>
      </c>
      <c r="K13" s="423" t="s">
        <v>1183</v>
      </c>
      <c r="L13" s="22"/>
      <c r="M13" s="223"/>
      <c r="N13" s="22"/>
      <c r="O13" s="223"/>
      <c r="P13" s="22"/>
      <c r="Q13" s="223"/>
      <c r="R13" s="22"/>
      <c r="S13" s="223"/>
      <c r="T13" s="22"/>
    </row>
    <row r="14" spans="1:20" s="6" customFormat="1" ht="250.95" customHeight="1" x14ac:dyDescent="0.3">
      <c r="A14" s="551"/>
      <c r="B14" s="42"/>
      <c r="C14" s="225"/>
      <c r="D14" s="294">
        <v>48830000</v>
      </c>
      <c r="E14" s="225"/>
      <c r="F14" s="285" t="s">
        <v>68</v>
      </c>
      <c r="G14" s="226"/>
      <c r="H14" s="279" t="s">
        <v>1034</v>
      </c>
      <c r="I14" s="22"/>
      <c r="J14" s="318" t="s">
        <v>1289</v>
      </c>
      <c r="K14" s="423" t="s">
        <v>1183</v>
      </c>
      <c r="L14" s="22"/>
      <c r="M14" s="223"/>
      <c r="N14" s="22"/>
      <c r="O14" s="223"/>
      <c r="P14" s="22"/>
      <c r="Q14" s="223"/>
      <c r="R14" s="22"/>
      <c r="S14" s="223"/>
      <c r="T14" s="22"/>
    </row>
    <row r="15" spans="1:20" s="6" customFormat="1" ht="60" x14ac:dyDescent="0.3">
      <c r="A15" s="551"/>
      <c r="B15" s="42" t="s">
        <v>1035</v>
      </c>
      <c r="C15" s="225"/>
      <c r="D15" s="7" t="s">
        <v>105</v>
      </c>
      <c r="E15" s="225"/>
      <c r="F15" s="7" t="s">
        <v>724</v>
      </c>
      <c r="G15" s="22"/>
      <c r="H15" s="7" t="s">
        <v>724</v>
      </c>
      <c r="I15" s="22"/>
      <c r="J15" s="318" t="s">
        <v>1288</v>
      </c>
      <c r="K15" s="423"/>
      <c r="L15" s="22"/>
      <c r="M15" s="223"/>
      <c r="N15" s="22"/>
      <c r="O15" s="223"/>
      <c r="P15" s="22"/>
      <c r="Q15" s="223"/>
      <c r="R15" s="22"/>
      <c r="S15" s="223"/>
      <c r="T15" s="22"/>
    </row>
    <row r="16" spans="1:20" s="6" customFormat="1" ht="60" x14ac:dyDescent="0.3">
      <c r="A16" s="551"/>
      <c r="B16" s="64" t="s">
        <v>1036</v>
      </c>
      <c r="C16" s="225"/>
      <c r="D16" s="7" t="s">
        <v>105</v>
      </c>
      <c r="E16" s="225"/>
      <c r="F16" s="7" t="s">
        <v>724</v>
      </c>
      <c r="G16" s="22"/>
      <c r="H16" s="7" t="s">
        <v>724</v>
      </c>
      <c r="I16" s="22"/>
      <c r="J16" s="317"/>
      <c r="K16" s="417"/>
      <c r="L16" s="22"/>
      <c r="M16" s="223"/>
      <c r="N16" s="22"/>
      <c r="O16" s="223"/>
      <c r="P16" s="22"/>
      <c r="Q16" s="223"/>
      <c r="R16" s="22"/>
      <c r="S16" s="223"/>
      <c r="T16" s="22"/>
    </row>
    <row r="17" spans="1:21" s="6" customFormat="1" ht="99" customHeight="1" x14ac:dyDescent="0.3">
      <c r="A17" s="551"/>
      <c r="B17" s="42" t="s">
        <v>1037</v>
      </c>
      <c r="C17" s="225"/>
      <c r="D17" s="294">
        <v>8756806</v>
      </c>
      <c r="E17" s="225"/>
      <c r="F17" s="285" t="s">
        <v>74</v>
      </c>
      <c r="G17" s="226"/>
      <c r="H17" s="279" t="s">
        <v>1032</v>
      </c>
      <c r="I17" s="22"/>
      <c r="J17" s="318" t="s">
        <v>1290</v>
      </c>
      <c r="K17" s="423" t="s">
        <v>1183</v>
      </c>
      <c r="L17" s="22"/>
      <c r="M17" s="223"/>
      <c r="N17" s="22"/>
      <c r="O17" s="223"/>
      <c r="P17" s="22"/>
      <c r="Q17" s="223"/>
      <c r="R17" s="22"/>
      <c r="S17" s="223"/>
      <c r="T17" s="22"/>
      <c r="U17" s="225"/>
    </row>
    <row r="18" spans="1:21" s="6" customFormat="1" ht="64.95" customHeight="1" x14ac:dyDescent="0.3">
      <c r="A18" s="551"/>
      <c r="B18" s="42" t="s">
        <v>1038</v>
      </c>
      <c r="C18" s="225"/>
      <c r="D18" s="7" t="s">
        <v>105</v>
      </c>
      <c r="E18" s="225"/>
      <c r="F18" s="7" t="s">
        <v>724</v>
      </c>
      <c r="G18" s="22"/>
      <c r="H18" s="7" t="s">
        <v>724</v>
      </c>
      <c r="I18" s="22"/>
      <c r="J18" s="318" t="s">
        <v>1291</v>
      </c>
      <c r="K18" s="423"/>
      <c r="L18" s="22"/>
      <c r="M18" s="223"/>
      <c r="N18" s="22"/>
      <c r="O18" s="223"/>
      <c r="P18" s="22"/>
      <c r="Q18" s="223"/>
      <c r="R18" s="22"/>
      <c r="S18" s="223"/>
      <c r="T18" s="22"/>
      <c r="U18" s="225"/>
    </row>
    <row r="19" spans="1:21" s="6" customFormat="1" ht="63.6" customHeight="1" x14ac:dyDescent="0.3">
      <c r="A19" s="551"/>
      <c r="B19" s="64" t="s">
        <v>1036</v>
      </c>
      <c r="C19" s="225"/>
      <c r="D19" s="7" t="s">
        <v>105</v>
      </c>
      <c r="E19" s="225"/>
      <c r="F19" s="7" t="s">
        <v>724</v>
      </c>
      <c r="G19" s="22"/>
      <c r="H19" s="7" t="s">
        <v>724</v>
      </c>
      <c r="I19" s="22"/>
      <c r="J19" s="317"/>
      <c r="K19" s="417"/>
      <c r="L19" s="22"/>
      <c r="M19" s="223"/>
      <c r="N19" s="22"/>
      <c r="O19" s="223"/>
      <c r="P19" s="22"/>
      <c r="Q19" s="223"/>
      <c r="R19" s="22"/>
      <c r="S19" s="223"/>
      <c r="T19" s="22"/>
      <c r="U19" s="225"/>
    </row>
    <row r="20" spans="1:21" s="6" customFormat="1" x14ac:dyDescent="0.3">
      <c r="A20" s="65"/>
      <c r="B20" s="42"/>
      <c r="C20" s="225"/>
      <c r="D20" s="17"/>
      <c r="E20" s="225"/>
      <c r="F20" s="17"/>
      <c r="G20" s="22"/>
      <c r="H20" s="17"/>
      <c r="I20" s="22"/>
      <c r="J20" s="317"/>
      <c r="K20" s="417"/>
      <c r="L20" s="22"/>
      <c r="M20" s="225"/>
      <c r="N20" s="22"/>
      <c r="O20" s="225"/>
      <c r="P20" s="22"/>
      <c r="Q20" s="225"/>
      <c r="R20" s="22"/>
      <c r="S20" s="225"/>
      <c r="T20" s="22"/>
      <c r="U20" s="225"/>
    </row>
    <row r="21" spans="1:21" s="6" customFormat="1" ht="45" x14ac:dyDescent="0.3">
      <c r="A21" s="539" t="s">
        <v>1039</v>
      </c>
      <c r="B21" s="36" t="s">
        <v>1027</v>
      </c>
      <c r="C21" s="225"/>
      <c r="D21" s="7" t="s">
        <v>863</v>
      </c>
      <c r="E21" s="225"/>
      <c r="F21" s="7" t="str">
        <f>IF(D21=[2]Lists!$K$4,"&lt; Input URL to data source &gt;",IF(D21=[2]Lists!$K$5,"&lt; Reference section in EITI Report or URL &gt;",IF(D21=[2]Lists!$K$6,"&lt; Reference evidence of non-applicability &gt;","")))</f>
        <v/>
      </c>
      <c r="G21" s="21"/>
      <c r="H21" s="7" t="str">
        <f>IF(F21=[2]Lists!$K$4,"&lt; Input URL to data source &gt;",IF(F21=[2]Lists!$K$5,"&lt; Reference section in EITI Report or URL &gt;",IF(F21=[2]Lists!$K$6,"&lt; Reference evidence of non-applicability &gt;","")))</f>
        <v/>
      </c>
      <c r="I21" s="21"/>
      <c r="J21" s="317"/>
      <c r="K21" s="417"/>
      <c r="L21" s="21"/>
      <c r="M21" s="223"/>
      <c r="N21" s="21"/>
      <c r="O21" s="223"/>
      <c r="P21" s="21"/>
      <c r="Q21" s="223"/>
      <c r="R21" s="21"/>
      <c r="S21" s="223"/>
      <c r="T21" s="21"/>
      <c r="U21" s="225"/>
    </row>
    <row r="22" spans="1:21" s="6" customFormat="1" ht="45" x14ac:dyDescent="0.3">
      <c r="A22" s="551"/>
      <c r="B22" s="42" t="s">
        <v>1030</v>
      </c>
      <c r="C22" s="225"/>
      <c r="D22" s="7" t="s">
        <v>854</v>
      </c>
      <c r="E22" s="225"/>
      <c r="F22" s="7"/>
      <c r="G22" s="21"/>
      <c r="H22" s="7"/>
      <c r="I22" s="21"/>
      <c r="J22" s="317"/>
      <c r="K22" s="417"/>
      <c r="L22" s="21"/>
      <c r="M22" s="223"/>
      <c r="N22" s="21"/>
      <c r="O22" s="223"/>
      <c r="P22" s="21"/>
      <c r="Q22" s="223"/>
      <c r="R22" s="21"/>
      <c r="S22" s="223"/>
      <c r="T22" s="21"/>
      <c r="U22" s="225"/>
    </row>
    <row r="23" spans="1:21" s="6" customFormat="1" ht="60" x14ac:dyDescent="0.3">
      <c r="A23" s="551"/>
      <c r="B23" s="42" t="s">
        <v>1033</v>
      </c>
      <c r="C23" s="225"/>
      <c r="D23" s="7" t="s">
        <v>105</v>
      </c>
      <c r="E23" s="225"/>
      <c r="F23" s="7" t="s">
        <v>724</v>
      </c>
      <c r="G23" s="22"/>
      <c r="H23" s="7" t="s">
        <v>724</v>
      </c>
      <c r="I23" s="22"/>
      <c r="J23" s="317"/>
      <c r="K23" s="417"/>
      <c r="L23" s="22"/>
      <c r="M23" s="223"/>
      <c r="N23" s="22"/>
      <c r="O23" s="223"/>
      <c r="P23" s="22"/>
      <c r="Q23" s="223"/>
      <c r="R23" s="22"/>
      <c r="S23" s="223"/>
      <c r="T23" s="22"/>
      <c r="U23" s="225"/>
    </row>
    <row r="24" spans="1:21" s="6" customFormat="1" ht="60" x14ac:dyDescent="0.3">
      <c r="A24" s="551"/>
      <c r="B24" s="42" t="s">
        <v>1035</v>
      </c>
      <c r="C24" s="225"/>
      <c r="D24" s="7" t="s">
        <v>105</v>
      </c>
      <c r="E24" s="225"/>
      <c r="F24" s="7" t="s">
        <v>724</v>
      </c>
      <c r="G24" s="22"/>
      <c r="H24" s="7" t="s">
        <v>724</v>
      </c>
      <c r="I24" s="22"/>
      <c r="J24" s="317"/>
      <c r="K24" s="417"/>
      <c r="L24" s="22"/>
      <c r="M24" s="223"/>
      <c r="N24" s="22"/>
      <c r="O24" s="223"/>
      <c r="P24" s="22"/>
      <c r="Q24" s="223"/>
      <c r="R24" s="22"/>
      <c r="S24" s="223"/>
      <c r="T24" s="22"/>
      <c r="U24" s="225"/>
    </row>
    <row r="25" spans="1:21" s="6" customFormat="1" ht="60" x14ac:dyDescent="0.3">
      <c r="A25" s="551"/>
      <c r="B25" s="64" t="s">
        <v>1036</v>
      </c>
      <c r="C25" s="225"/>
      <c r="D25" s="7" t="s">
        <v>105</v>
      </c>
      <c r="E25" s="225"/>
      <c r="F25" s="7" t="s">
        <v>724</v>
      </c>
      <c r="G25" s="22"/>
      <c r="H25" s="7" t="s">
        <v>724</v>
      </c>
      <c r="I25" s="22"/>
      <c r="J25" s="317"/>
      <c r="K25" s="417"/>
      <c r="L25" s="22"/>
      <c r="M25" s="223"/>
      <c r="N25" s="22"/>
      <c r="O25" s="223"/>
      <c r="P25" s="22"/>
      <c r="Q25" s="223"/>
      <c r="R25" s="22"/>
      <c r="S25" s="223"/>
      <c r="T25" s="22"/>
      <c r="U25" s="225"/>
    </row>
    <row r="26" spans="1:21" s="6" customFormat="1" ht="45" x14ac:dyDescent="0.3">
      <c r="A26" s="551"/>
      <c r="B26" s="42" t="s">
        <v>1037</v>
      </c>
      <c r="C26" s="225"/>
      <c r="D26" s="7" t="s">
        <v>105</v>
      </c>
      <c r="E26" s="225"/>
      <c r="F26" s="7" t="s">
        <v>724</v>
      </c>
      <c r="G26" s="22"/>
      <c r="H26" s="7" t="s">
        <v>724</v>
      </c>
      <c r="I26" s="22"/>
      <c r="J26" s="317"/>
      <c r="K26" s="417"/>
      <c r="L26" s="22"/>
      <c r="M26" s="223"/>
      <c r="N26" s="22"/>
      <c r="O26" s="223"/>
      <c r="P26" s="22"/>
      <c r="Q26" s="223"/>
      <c r="R26" s="22"/>
      <c r="S26" s="223"/>
      <c r="T26" s="22"/>
      <c r="U26" s="225"/>
    </row>
    <row r="27" spans="1:21" s="6" customFormat="1" ht="45" x14ac:dyDescent="0.3">
      <c r="A27" s="551"/>
      <c r="B27" s="42" t="s">
        <v>1038</v>
      </c>
      <c r="C27" s="225"/>
      <c r="D27" s="7" t="s">
        <v>105</v>
      </c>
      <c r="E27" s="225"/>
      <c r="F27" s="7" t="s">
        <v>724</v>
      </c>
      <c r="G27" s="22"/>
      <c r="H27" s="7" t="s">
        <v>724</v>
      </c>
      <c r="I27" s="22"/>
      <c r="J27" s="317"/>
      <c r="K27" s="417"/>
      <c r="L27" s="22"/>
      <c r="M27" s="223"/>
      <c r="N27" s="22"/>
      <c r="O27" s="223"/>
      <c r="P27" s="22"/>
      <c r="Q27" s="223"/>
      <c r="R27" s="22"/>
      <c r="S27" s="223"/>
      <c r="T27" s="22"/>
      <c r="U27" s="225"/>
    </row>
    <row r="28" spans="1:21" s="6" customFormat="1" ht="60" x14ac:dyDescent="0.3">
      <c r="A28" s="551"/>
      <c r="B28" s="64" t="s">
        <v>1036</v>
      </c>
      <c r="C28" s="225"/>
      <c r="D28" s="7" t="s">
        <v>105</v>
      </c>
      <c r="E28" s="225"/>
      <c r="F28" s="7" t="s">
        <v>724</v>
      </c>
      <c r="G28" s="22"/>
      <c r="H28" s="7" t="s">
        <v>724</v>
      </c>
      <c r="I28" s="22"/>
      <c r="J28" s="317"/>
      <c r="K28" s="417"/>
      <c r="L28" s="22"/>
      <c r="M28" s="223"/>
      <c r="N28" s="22"/>
      <c r="O28" s="223"/>
      <c r="P28" s="22"/>
      <c r="Q28" s="223"/>
      <c r="R28" s="22"/>
      <c r="S28" s="223"/>
      <c r="T28" s="22"/>
      <c r="U28" s="225"/>
    </row>
    <row r="29" spans="1:21" s="23" customFormat="1" x14ac:dyDescent="0.3">
      <c r="A29" s="66"/>
      <c r="B29" s="42"/>
      <c r="J29" s="317"/>
      <c r="K29" s="417"/>
    </row>
    <row r="30" spans="1:21" s="23" customFormat="1" ht="75" x14ac:dyDescent="0.3">
      <c r="A30" s="66"/>
      <c r="B30" s="36" t="s">
        <v>1040</v>
      </c>
      <c r="D30" s="7" t="s">
        <v>72</v>
      </c>
      <c r="E30" s="225"/>
      <c r="F30" s="285" t="s">
        <v>68</v>
      </c>
      <c r="G30" s="21"/>
      <c r="H30" s="72" t="s">
        <v>893</v>
      </c>
      <c r="I30" s="21"/>
      <c r="J30" s="317"/>
      <c r="K30" s="417"/>
      <c r="L30" s="21"/>
      <c r="M30" s="223"/>
      <c r="N30" s="21"/>
      <c r="O30" s="223"/>
      <c r="P30" s="21"/>
      <c r="Q30" s="223"/>
      <c r="R30" s="21"/>
      <c r="S30" s="223"/>
      <c r="T30" s="21"/>
      <c r="U30" s="225"/>
    </row>
    <row r="31" spans="1:21" s="23" customFormat="1" ht="90" x14ac:dyDescent="0.3">
      <c r="A31" s="66"/>
      <c r="B31" s="36" t="s">
        <v>1041</v>
      </c>
      <c r="D31" s="7" t="s">
        <v>72</v>
      </c>
      <c r="E31" s="225"/>
      <c r="F31" s="7" t="s">
        <v>1264</v>
      </c>
      <c r="G31" s="21"/>
      <c r="H31" s="7"/>
      <c r="I31" s="21"/>
      <c r="J31" s="318" t="s">
        <v>1042</v>
      </c>
      <c r="K31" s="455" t="s">
        <v>1184</v>
      </c>
      <c r="L31" s="21"/>
      <c r="M31" s="223"/>
      <c r="N31" s="21"/>
      <c r="O31" s="223"/>
      <c r="P31" s="21"/>
      <c r="Q31" s="223"/>
      <c r="R31" s="21"/>
      <c r="S31" s="223"/>
      <c r="T31" s="21"/>
      <c r="U31" s="225"/>
    </row>
    <row r="32" spans="1:21" s="23" customFormat="1" ht="210" x14ac:dyDescent="0.3">
      <c r="A32" s="66"/>
      <c r="B32" s="36" t="s">
        <v>1043</v>
      </c>
      <c r="D32" s="7" t="s">
        <v>72</v>
      </c>
      <c r="E32" s="225"/>
      <c r="F32" s="285" t="s">
        <v>74</v>
      </c>
      <c r="G32" s="226"/>
      <c r="H32" s="279" t="s">
        <v>1044</v>
      </c>
      <c r="I32" s="21"/>
      <c r="J32" s="318" t="s">
        <v>1268</v>
      </c>
      <c r="K32" s="455" t="s">
        <v>1184</v>
      </c>
      <c r="L32" s="21"/>
      <c r="M32" s="223"/>
      <c r="N32" s="21"/>
      <c r="O32" s="223"/>
      <c r="P32" s="21"/>
      <c r="Q32" s="223"/>
      <c r="R32" s="21"/>
      <c r="S32" s="223"/>
      <c r="T32" s="21"/>
      <c r="U32" s="225"/>
    </row>
  </sheetData>
  <mergeCells count="2">
    <mergeCell ref="A9:A19"/>
    <mergeCell ref="A21:A28"/>
  </mergeCells>
  <hyperlinks>
    <hyperlink ref="F10" r:id="rId1"/>
    <hyperlink ref="F9" r:id="rId2"/>
    <hyperlink ref="F11" r:id="rId3"/>
    <hyperlink ref="F12" r:id="rId4"/>
    <hyperlink ref="F13" r:id="rId5"/>
    <hyperlink ref="F14" r:id="rId6"/>
    <hyperlink ref="F17" r:id="rId7"/>
    <hyperlink ref="F32" r:id="rId8"/>
    <hyperlink ref="F31" r:id="rId9" display="https://drive.google.com/file/d/1cb6kI_X7nrcnWEMBcfxKlYQnrvadA9hw/view"/>
  </hyperlinks>
  <pageMargins left="0.7" right="0.7" top="0.75" bottom="0.75" header="0.3" footer="0.3"/>
  <pageSetup paperSize="8" orientation="landscape" r:id="rId1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7A516"/>
  </sheetPr>
  <dimension ref="A1:T12"/>
  <sheetViews>
    <sheetView topLeftCell="C5" zoomScaleNormal="100" workbookViewId="0">
      <selection activeCell="J5" sqref="J5"/>
    </sheetView>
  </sheetViews>
  <sheetFormatPr baseColWidth="10" defaultColWidth="10.5" defaultRowHeight="15.6" x14ac:dyDescent="0.3"/>
  <cols>
    <col min="1" max="1" width="13.5" customWidth="1"/>
    <col min="2" max="2" width="37" customWidth="1"/>
    <col min="3" max="3" width="2.8984375" customWidth="1"/>
    <col min="4" max="4" width="22" customWidth="1"/>
    <col min="5" max="5" width="2.8984375" customWidth="1"/>
    <col min="6" max="6" width="22" customWidth="1"/>
    <col min="7" max="7" width="2.8984375" customWidth="1"/>
    <col min="8" max="8" width="22" customWidth="1"/>
    <col min="9" max="9" width="2.8984375"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5.8" x14ac:dyDescent="0.5">
      <c r="A1" s="1" t="s">
        <v>1045</v>
      </c>
    </row>
    <row r="3" spans="1:20" s="22" customFormat="1" ht="120" x14ac:dyDescent="0.3">
      <c r="A3" s="201" t="s">
        <v>1046</v>
      </c>
      <c r="B3" s="39" t="s">
        <v>1047</v>
      </c>
      <c r="D3" s="7" t="s">
        <v>238</v>
      </c>
      <c r="F3" s="40"/>
      <c r="H3" s="40"/>
      <c r="J3" s="222"/>
      <c r="K3" s="412" t="s">
        <v>1165</v>
      </c>
      <c r="M3" s="223"/>
      <c r="O3" s="223"/>
      <c r="Q3" s="223"/>
      <c r="S3" s="223"/>
    </row>
    <row r="4" spans="1:20" s="21" customFormat="1" ht="18.600000000000001" x14ac:dyDescent="0.3">
      <c r="A4" s="38"/>
      <c r="B4" s="30"/>
      <c r="D4" s="30"/>
      <c r="F4" s="30"/>
      <c r="H4" s="30"/>
      <c r="J4" s="31"/>
      <c r="K4" s="411"/>
      <c r="M4" s="31"/>
    </row>
    <row r="5" spans="1:20" s="35" customFormat="1" ht="130.19999999999999" x14ac:dyDescent="0.3">
      <c r="A5" s="33"/>
      <c r="B5" s="34" t="s">
        <v>134</v>
      </c>
      <c r="D5" s="69" t="s">
        <v>135</v>
      </c>
      <c r="E5" s="28"/>
      <c r="F5" s="69" t="s">
        <v>136</v>
      </c>
      <c r="G5" s="28"/>
      <c r="H5" s="69" t="s">
        <v>137</v>
      </c>
      <c r="J5" s="29" t="s">
        <v>138</v>
      </c>
      <c r="K5" s="450" t="s">
        <v>1166</v>
      </c>
      <c r="L5" s="28"/>
      <c r="M5" s="29" t="s">
        <v>140</v>
      </c>
      <c r="N5" s="28"/>
      <c r="O5" s="29" t="s">
        <v>141</v>
      </c>
      <c r="P5" s="28"/>
      <c r="Q5" s="29" t="s">
        <v>142</v>
      </c>
      <c r="R5" s="28"/>
      <c r="S5" s="29" t="s">
        <v>143</v>
      </c>
      <c r="T5" s="28"/>
    </row>
    <row r="6" spans="1:20" s="21" customFormat="1" ht="18.600000000000001" x14ac:dyDescent="0.3">
      <c r="A6" s="38"/>
      <c r="B6" s="30"/>
      <c r="D6" s="30"/>
      <c r="F6" s="30"/>
      <c r="H6" s="30"/>
      <c r="J6" s="31"/>
      <c r="K6" s="411"/>
      <c r="M6" s="31"/>
      <c r="O6" s="31"/>
      <c r="Q6" s="31"/>
      <c r="S6" s="31"/>
    </row>
    <row r="7" spans="1:20" s="6" customFormat="1" ht="75" x14ac:dyDescent="0.3">
      <c r="A7" s="224"/>
      <c r="B7" s="36" t="s">
        <v>1048</v>
      </c>
      <c r="C7" s="225"/>
      <c r="D7" s="7" t="s">
        <v>147</v>
      </c>
      <c r="E7" s="225"/>
      <c r="F7" s="7" t="str">
        <f>IF(D7=[2]Lists!$K$4,"&lt; Input URL to data source &gt;",IF(D7=[2]Lists!$K$5,"&lt; Reference section in EITI Report or URL &gt;",IF(D7=[2]Lists!$K$6,"&lt; Reference evidence of non-applicability &gt;","")))</f>
        <v/>
      </c>
      <c r="G7" s="21"/>
      <c r="H7" s="7" t="str">
        <f>IF(F7=[2]Lists!$K$4,"&lt; Input URL to data source &gt;",IF(F7=[2]Lists!$K$5,"&lt; Reference section in EITI Report or URL &gt;",IF(F7=[2]Lists!$K$6,"&lt; Reference evidence of non-applicability &gt;","")))</f>
        <v/>
      </c>
      <c r="I7" s="21"/>
      <c r="J7" s="371" t="s">
        <v>1049</v>
      </c>
      <c r="K7" s="438"/>
      <c r="L7" s="21"/>
      <c r="M7" s="223"/>
      <c r="N7" s="21"/>
      <c r="O7" s="223"/>
      <c r="P7" s="21"/>
      <c r="Q7" s="223"/>
      <c r="R7" s="21"/>
      <c r="S7" s="223"/>
      <c r="T7" s="21"/>
    </row>
    <row r="8" spans="1:20" s="6" customFormat="1" ht="62.4" x14ac:dyDescent="0.3">
      <c r="A8" s="224"/>
      <c r="B8" s="36" t="s">
        <v>1050</v>
      </c>
      <c r="C8" s="225"/>
      <c r="D8" s="7" t="s">
        <v>147</v>
      </c>
      <c r="E8" s="225"/>
      <c r="F8" s="292" t="s">
        <v>68</v>
      </c>
      <c r="G8" s="22"/>
      <c r="H8" s="72" t="s">
        <v>1051</v>
      </c>
      <c r="I8" s="22"/>
      <c r="J8" s="371"/>
      <c r="K8" s="438"/>
      <c r="L8" s="22"/>
      <c r="M8" s="223"/>
      <c r="N8" s="22"/>
      <c r="O8" s="223"/>
      <c r="P8" s="22"/>
      <c r="Q8" s="223"/>
      <c r="R8" s="22"/>
      <c r="S8" s="223"/>
      <c r="T8" s="22"/>
    </row>
    <row r="9" spans="1:20" s="52" customFormat="1" ht="62.4" x14ac:dyDescent="0.3">
      <c r="A9" s="308"/>
      <c r="B9" s="366"/>
      <c r="C9" s="311"/>
      <c r="D9" s="54" t="s">
        <v>147</v>
      </c>
      <c r="E9" s="311"/>
      <c r="F9" s="285" t="s">
        <v>74</v>
      </c>
      <c r="G9" s="226"/>
      <c r="H9" s="7" t="s">
        <v>1052</v>
      </c>
      <c r="I9" s="53"/>
      <c r="J9" s="371"/>
      <c r="K9" s="438"/>
      <c r="L9" s="53"/>
      <c r="M9" s="313"/>
      <c r="N9" s="53"/>
      <c r="O9" s="313"/>
      <c r="P9" s="53"/>
      <c r="Q9" s="313"/>
      <c r="R9" s="53"/>
      <c r="S9" s="313"/>
      <c r="T9" s="53"/>
    </row>
    <row r="10" spans="1:20" s="52" customFormat="1" ht="31.2" x14ac:dyDescent="0.3">
      <c r="A10" s="308"/>
      <c r="B10" s="366"/>
      <c r="C10" s="311"/>
      <c r="D10" s="10" t="s">
        <v>150</v>
      </c>
      <c r="E10" s="311"/>
      <c r="F10" s="285" t="s">
        <v>1053</v>
      </c>
      <c r="G10" s="312"/>
      <c r="H10" s="54" t="s">
        <v>1054</v>
      </c>
      <c r="I10" s="53"/>
      <c r="J10" s="371"/>
      <c r="K10" s="438"/>
      <c r="L10" s="53"/>
      <c r="M10" s="313"/>
      <c r="N10" s="53"/>
      <c r="O10" s="313"/>
      <c r="P10" s="53"/>
      <c r="Q10" s="313"/>
      <c r="R10" s="53"/>
      <c r="S10" s="313"/>
      <c r="T10" s="53"/>
    </row>
    <row r="11" spans="1:20" s="9" customFormat="1" ht="62.4" x14ac:dyDescent="0.3">
      <c r="A11" s="339"/>
      <c r="B11" s="41" t="s">
        <v>1055</v>
      </c>
      <c r="C11" s="340"/>
      <c r="D11" s="10" t="s">
        <v>150</v>
      </c>
      <c r="E11" s="340"/>
      <c r="F11" s="292" t="s">
        <v>1056</v>
      </c>
      <c r="G11" s="32"/>
      <c r="H11" s="10" t="s">
        <v>1057</v>
      </c>
      <c r="I11" s="32"/>
      <c r="J11" s="371"/>
      <c r="K11" s="438"/>
      <c r="L11" s="32"/>
      <c r="M11" s="391"/>
      <c r="N11" s="32"/>
      <c r="O11" s="391"/>
      <c r="P11" s="32"/>
      <c r="Q11" s="391"/>
      <c r="R11" s="32"/>
      <c r="S11" s="391"/>
      <c r="T11" s="32"/>
    </row>
    <row r="12" spans="1:20" ht="46.8" x14ac:dyDescent="0.3">
      <c r="A12" s="41"/>
      <c r="B12" s="41"/>
      <c r="C12" s="340"/>
      <c r="D12" s="10" t="s">
        <v>150</v>
      </c>
      <c r="F12" s="292" t="s">
        <v>1058</v>
      </c>
      <c r="H12" s="10" t="s">
        <v>1057</v>
      </c>
    </row>
  </sheetData>
  <hyperlinks>
    <hyperlink ref="F8" r:id="rId1"/>
    <hyperlink ref="F9" r:id="rId2"/>
    <hyperlink ref="F11" r:id="rId3" display="https://budget.gouv.cd/"/>
    <hyperlink ref="F10" r:id="rId4" display="http://www.leganet.cd/Legislation/JO/2011/JOS.25.07.2011.pdf"/>
    <hyperlink ref="F12" r:id="rId5" display="https://www.budget.gouv.cd/wp-content/uploads/budget2021/loi_de_finances_de_l_exercice_2021.pdf"/>
  </hyperlinks>
  <pageMargins left="0.7" right="0.7" top="0.75" bottom="0.75" header="0.3" footer="0.3"/>
  <pageSetup paperSize="8" orientation="landscape" r:id="rId6"/>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F7A516"/>
  </sheetPr>
  <dimension ref="A1:T26"/>
  <sheetViews>
    <sheetView topLeftCell="C20" zoomScaleNormal="100" workbookViewId="0">
      <selection activeCell="J13" sqref="J13"/>
    </sheetView>
  </sheetViews>
  <sheetFormatPr baseColWidth="10" defaultColWidth="10.5" defaultRowHeight="15.6" x14ac:dyDescent="0.3"/>
  <cols>
    <col min="1" max="1" width="15.5" customWidth="1"/>
    <col min="2" max="2" width="41.5" customWidth="1"/>
    <col min="3" max="3" width="3" customWidth="1"/>
    <col min="4" max="4" width="23.5" customWidth="1"/>
    <col min="5" max="5" width="3" customWidth="1"/>
    <col min="6" max="6" width="23.5" customWidth="1"/>
    <col min="7" max="7" width="3" customWidth="1"/>
    <col min="8" max="8" width="23.5" customWidth="1"/>
    <col min="9" max="9" width="3"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5.8" x14ac:dyDescent="0.5">
      <c r="A1" s="1" t="s">
        <v>1059</v>
      </c>
    </row>
    <row r="3" spans="1:20" s="22" customFormat="1" ht="135" x14ac:dyDescent="0.3">
      <c r="A3" s="201" t="s">
        <v>1060</v>
      </c>
      <c r="B3" s="39" t="s">
        <v>1061</v>
      </c>
      <c r="D3" s="7" t="s">
        <v>175</v>
      </c>
      <c r="F3" s="40"/>
      <c r="H3" s="40"/>
      <c r="J3" s="222"/>
      <c r="K3" s="410"/>
      <c r="M3" s="223"/>
      <c r="O3" s="223"/>
      <c r="Q3" s="223"/>
      <c r="S3" s="223"/>
    </row>
    <row r="4" spans="1:20" s="21" customFormat="1" ht="18.600000000000001" x14ac:dyDescent="0.3">
      <c r="A4" s="38"/>
      <c r="B4" s="30"/>
      <c r="D4" s="30"/>
      <c r="F4" s="30"/>
      <c r="H4" s="30"/>
      <c r="J4" s="31"/>
      <c r="K4" s="411"/>
      <c r="M4" s="31"/>
    </row>
    <row r="5" spans="1:20" s="35" customFormat="1" ht="130.19999999999999" x14ac:dyDescent="0.3">
      <c r="A5" s="33"/>
      <c r="B5" s="34" t="s">
        <v>134</v>
      </c>
      <c r="D5" s="69" t="s">
        <v>135</v>
      </c>
      <c r="E5" s="28"/>
      <c r="F5" s="69" t="s">
        <v>136</v>
      </c>
      <c r="G5" s="28"/>
      <c r="H5" s="69" t="s">
        <v>137</v>
      </c>
      <c r="J5" s="29" t="s">
        <v>138</v>
      </c>
      <c r="K5" s="412" t="s">
        <v>1165</v>
      </c>
      <c r="L5" s="28"/>
      <c r="M5" s="29" t="s">
        <v>140</v>
      </c>
      <c r="N5" s="28"/>
      <c r="O5" s="29" t="s">
        <v>141</v>
      </c>
      <c r="P5" s="28"/>
      <c r="Q5" s="29" t="s">
        <v>142</v>
      </c>
      <c r="R5" s="28"/>
      <c r="S5" s="29" t="s">
        <v>143</v>
      </c>
      <c r="T5" s="28"/>
    </row>
    <row r="6" spans="1:20" s="21" customFormat="1" ht="210" x14ac:dyDescent="0.3">
      <c r="A6" s="38"/>
      <c r="B6" s="30"/>
      <c r="D6" s="30"/>
      <c r="F6" s="30"/>
      <c r="H6" s="30"/>
      <c r="J6" s="31"/>
      <c r="K6" s="451" t="s">
        <v>1185</v>
      </c>
      <c r="M6" s="31"/>
      <c r="O6" s="31"/>
      <c r="Q6" s="31"/>
      <c r="S6" s="31"/>
    </row>
    <row r="7" spans="1:20" s="22" customFormat="1" ht="30" x14ac:dyDescent="0.3">
      <c r="A7" s="201" t="s">
        <v>176</v>
      </c>
      <c r="B7" s="39" t="s">
        <v>1062</v>
      </c>
      <c r="D7" s="7" t="s">
        <v>72</v>
      </c>
      <c r="F7" s="40"/>
      <c r="H7" s="40"/>
      <c r="J7" s="222"/>
      <c r="K7" s="410"/>
      <c r="M7" s="223"/>
      <c r="N7" s="21"/>
      <c r="O7" s="223"/>
      <c r="P7" s="21"/>
      <c r="Q7" s="223"/>
      <c r="R7" s="21"/>
      <c r="S7" s="223"/>
    </row>
    <row r="8" spans="1:20" s="21" customFormat="1" ht="18.600000000000001" x14ac:dyDescent="0.3">
      <c r="A8" s="38"/>
      <c r="B8" s="30"/>
      <c r="D8" s="30"/>
      <c r="F8" s="30"/>
      <c r="H8" s="30"/>
      <c r="J8" s="31"/>
      <c r="K8" s="411"/>
      <c r="M8" s="31"/>
      <c r="O8" s="31"/>
      <c r="Q8" s="31"/>
      <c r="S8" s="31"/>
    </row>
    <row r="9" spans="1:20" s="6" customFormat="1" ht="30" x14ac:dyDescent="0.3">
      <c r="A9" s="612" t="s">
        <v>1063</v>
      </c>
      <c r="B9" s="36" t="s">
        <v>1064</v>
      </c>
      <c r="C9" s="225"/>
      <c r="D9" s="7" t="s">
        <v>101</v>
      </c>
      <c r="E9" s="225"/>
      <c r="F9" s="292"/>
      <c r="G9" s="22"/>
      <c r="H9" s="72"/>
      <c r="I9" s="21"/>
      <c r="J9" s="301"/>
      <c r="K9" s="429" t="s">
        <v>1186</v>
      </c>
      <c r="L9" s="21"/>
      <c r="M9" s="223"/>
      <c r="N9" s="21"/>
      <c r="O9" s="223"/>
      <c r="P9" s="21"/>
      <c r="Q9" s="223"/>
      <c r="R9" s="21"/>
      <c r="S9" s="223"/>
      <c r="T9" s="21"/>
    </row>
    <row r="10" spans="1:20" s="6" customFormat="1" ht="45" x14ac:dyDescent="0.3">
      <c r="A10" s="613"/>
      <c r="B10" s="42" t="s">
        <v>1065</v>
      </c>
      <c r="C10" s="225"/>
      <c r="D10" s="294" t="s">
        <v>1259</v>
      </c>
      <c r="E10" s="225"/>
      <c r="F10" s="292"/>
      <c r="G10" s="22"/>
      <c r="H10" s="72"/>
      <c r="I10" s="22"/>
      <c r="K10" s="418"/>
      <c r="L10" s="22"/>
      <c r="M10" s="223"/>
      <c r="N10" s="22"/>
      <c r="O10" s="223"/>
      <c r="P10" s="22"/>
      <c r="Q10" s="223"/>
      <c r="R10" s="22"/>
      <c r="S10" s="223"/>
      <c r="T10" s="22"/>
    </row>
    <row r="11" spans="1:20" s="6" customFormat="1" ht="45" x14ac:dyDescent="0.3">
      <c r="A11" s="613"/>
      <c r="B11" s="42" t="s">
        <v>1067</v>
      </c>
      <c r="C11" s="225"/>
      <c r="D11" s="294" t="s">
        <v>1259</v>
      </c>
      <c r="E11" s="225"/>
      <c r="F11" s="292"/>
      <c r="G11" s="22"/>
      <c r="H11" s="72"/>
      <c r="I11" s="21"/>
      <c r="K11" s="418"/>
      <c r="L11" s="21"/>
      <c r="M11" s="223"/>
      <c r="N11" s="21"/>
      <c r="O11" s="223"/>
      <c r="P11" s="21"/>
      <c r="Q11" s="223"/>
      <c r="R11" s="21"/>
      <c r="S11" s="223"/>
      <c r="T11" s="21"/>
    </row>
    <row r="12" spans="1:20" s="6" customFormat="1" ht="135" x14ac:dyDescent="0.3">
      <c r="A12" s="613"/>
      <c r="B12" s="42" t="s">
        <v>1069</v>
      </c>
      <c r="C12" s="225"/>
      <c r="D12" s="7" t="s">
        <v>1259</v>
      </c>
      <c r="E12" s="225"/>
      <c r="F12" s="292"/>
      <c r="G12" s="22"/>
      <c r="H12" s="72"/>
      <c r="I12" s="21"/>
      <c r="J12" s="299"/>
      <c r="K12" s="418"/>
      <c r="L12" s="21"/>
      <c r="M12" s="223"/>
      <c r="N12" s="21"/>
      <c r="O12" s="223"/>
      <c r="P12" s="21"/>
      <c r="Q12" s="223"/>
      <c r="R12" s="21"/>
      <c r="S12" s="223"/>
      <c r="T12" s="21"/>
    </row>
    <row r="13" spans="1:20" s="6" customFormat="1" ht="345" x14ac:dyDescent="0.3">
      <c r="A13" s="613"/>
      <c r="B13" s="42" t="s">
        <v>1070</v>
      </c>
      <c r="C13" s="225"/>
      <c r="D13" s="7" t="s">
        <v>1259</v>
      </c>
      <c r="E13" s="225"/>
      <c r="F13" s="285"/>
      <c r="G13" s="22"/>
      <c r="H13" s="7"/>
      <c r="I13" s="23"/>
      <c r="J13" s="496" t="s">
        <v>1312</v>
      </c>
      <c r="K13" s="418"/>
      <c r="L13" s="23"/>
      <c r="M13" s="223"/>
      <c r="N13" s="23"/>
      <c r="O13" s="223"/>
      <c r="P13" s="23"/>
      <c r="Q13" s="223"/>
      <c r="R13" s="23"/>
      <c r="S13" s="223"/>
      <c r="T13" s="23"/>
    </row>
    <row r="14" spans="1:20" s="6" customFormat="1" ht="46.8" x14ac:dyDescent="0.3">
      <c r="A14" s="613"/>
      <c r="B14" s="36" t="s">
        <v>1071</v>
      </c>
      <c r="C14" s="225"/>
      <c r="D14" s="7" t="s">
        <v>899</v>
      </c>
      <c r="E14" s="225"/>
      <c r="F14" s="285" t="s">
        <v>68</v>
      </c>
      <c r="G14" s="22"/>
      <c r="H14" s="7" t="s">
        <v>1072</v>
      </c>
      <c r="I14" s="22"/>
      <c r="J14" s="299"/>
      <c r="K14" s="418"/>
      <c r="L14" s="22"/>
      <c r="M14" s="223"/>
      <c r="N14" s="22"/>
      <c r="O14" s="223"/>
      <c r="P14" s="22"/>
      <c r="Q14" s="223"/>
      <c r="R14" s="22"/>
      <c r="S14" s="223"/>
      <c r="T14" s="22"/>
    </row>
    <row r="15" spans="1:20" s="6" customFormat="1" ht="46.8" x14ac:dyDescent="0.3">
      <c r="A15" s="613"/>
      <c r="B15" s="42" t="s">
        <v>1073</v>
      </c>
      <c r="C15" s="225"/>
      <c r="D15" s="473">
        <v>16169776.25</v>
      </c>
      <c r="E15" s="225"/>
      <c r="F15" s="292" t="s">
        <v>68</v>
      </c>
      <c r="G15" s="22"/>
      <c r="H15" s="72" t="s">
        <v>1074</v>
      </c>
      <c r="I15" s="21"/>
      <c r="J15" s="299" t="s">
        <v>1066</v>
      </c>
      <c r="K15" s="418"/>
      <c r="L15" s="21"/>
      <c r="M15" s="223"/>
      <c r="N15" s="21"/>
      <c r="O15" s="223"/>
      <c r="P15" s="21"/>
      <c r="Q15" s="223"/>
      <c r="R15" s="21"/>
      <c r="S15" s="223"/>
      <c r="T15" s="21"/>
    </row>
    <row r="16" spans="1:20" s="6" customFormat="1" ht="46.8" x14ac:dyDescent="0.3">
      <c r="A16" s="613"/>
      <c r="B16" s="42" t="s">
        <v>1075</v>
      </c>
      <c r="C16" s="225"/>
      <c r="D16" s="473">
        <v>21973348.25</v>
      </c>
      <c r="E16" s="225"/>
      <c r="F16" s="292" t="s">
        <v>68</v>
      </c>
      <c r="G16" s="22"/>
      <c r="H16" s="72" t="s">
        <v>1074</v>
      </c>
      <c r="I16" s="23"/>
      <c r="J16" s="299" t="s">
        <v>1068</v>
      </c>
      <c r="K16" s="418"/>
      <c r="L16" s="23"/>
      <c r="M16" s="223"/>
      <c r="N16" s="23"/>
      <c r="O16" s="223"/>
      <c r="P16" s="23"/>
      <c r="Q16" s="223"/>
      <c r="R16" s="23"/>
      <c r="S16" s="223"/>
      <c r="T16" s="23"/>
    </row>
    <row r="17" spans="1:20" s="6" customFormat="1" ht="135" x14ac:dyDescent="0.3">
      <c r="A17" s="614"/>
      <c r="B17" s="42" t="s">
        <v>1076</v>
      </c>
      <c r="C17" s="225"/>
      <c r="D17" s="7" t="s">
        <v>72</v>
      </c>
      <c r="E17" s="225"/>
      <c r="F17" s="285" t="s">
        <v>68</v>
      </c>
      <c r="G17" s="22"/>
      <c r="H17" s="7" t="s">
        <v>1077</v>
      </c>
      <c r="I17" s="21"/>
      <c r="J17" s="299"/>
      <c r="K17" s="418"/>
      <c r="L17" s="21"/>
      <c r="M17" s="223"/>
      <c r="N17" s="21"/>
      <c r="O17" s="223"/>
      <c r="P17" s="21"/>
      <c r="Q17" s="223"/>
      <c r="R17" s="21"/>
      <c r="S17" s="223"/>
      <c r="T17" s="21"/>
    </row>
    <row r="18" spans="1:20" s="6" customFormat="1" ht="60" x14ac:dyDescent="0.3">
      <c r="A18" s="212"/>
      <c r="B18" s="42" t="s">
        <v>1070</v>
      </c>
      <c r="C18" s="225"/>
      <c r="D18" s="7" t="s">
        <v>72</v>
      </c>
      <c r="E18" s="225"/>
      <c r="F18" s="292" t="s">
        <v>68</v>
      </c>
      <c r="G18" s="22"/>
      <c r="H18" s="72" t="s">
        <v>1078</v>
      </c>
      <c r="I18" s="23"/>
      <c r="J18" s="300"/>
      <c r="K18" s="419"/>
      <c r="L18" s="23"/>
      <c r="M18" s="223"/>
      <c r="N18" s="23"/>
      <c r="O18" s="223"/>
      <c r="P18" s="23"/>
      <c r="Q18" s="223"/>
      <c r="R18" s="23"/>
      <c r="S18" s="223"/>
      <c r="T18" s="23"/>
    </row>
    <row r="19" spans="1:20" s="6" customFormat="1" ht="62.4" x14ac:dyDescent="0.3">
      <c r="A19" s="212"/>
      <c r="B19" s="42"/>
      <c r="C19" s="225"/>
      <c r="D19" s="7"/>
      <c r="E19" s="225"/>
      <c r="F19" s="285" t="s">
        <v>79</v>
      </c>
      <c r="G19" s="22"/>
      <c r="H19" s="72" t="s">
        <v>970</v>
      </c>
      <c r="I19" s="23"/>
      <c r="J19" s="299"/>
      <c r="K19" s="418"/>
      <c r="L19" s="23"/>
      <c r="M19" s="223"/>
      <c r="N19" s="23"/>
      <c r="O19" s="223"/>
      <c r="P19" s="23"/>
      <c r="Q19" s="223"/>
      <c r="R19" s="23"/>
      <c r="S19" s="223"/>
      <c r="T19" s="23"/>
    </row>
    <row r="20" spans="1:20" s="6" customFormat="1" ht="62.4" x14ac:dyDescent="0.3">
      <c r="A20" s="212"/>
      <c r="B20" s="42"/>
      <c r="C20" s="225"/>
      <c r="D20" s="7"/>
      <c r="E20" s="225"/>
      <c r="F20" s="285" t="s">
        <v>74</v>
      </c>
      <c r="G20" s="226"/>
      <c r="H20" s="279" t="s">
        <v>308</v>
      </c>
      <c r="I20" s="23"/>
      <c r="J20" s="299"/>
      <c r="K20" s="418"/>
      <c r="L20" s="23"/>
      <c r="M20" s="223"/>
      <c r="N20" s="23"/>
      <c r="O20" s="223"/>
      <c r="P20" s="23"/>
      <c r="Q20" s="223"/>
      <c r="R20" s="23"/>
      <c r="S20" s="223"/>
      <c r="T20" s="23"/>
    </row>
    <row r="21" spans="1:20" s="6" customFormat="1" ht="62.4" x14ac:dyDescent="0.3">
      <c r="A21" s="612" t="s">
        <v>1079</v>
      </c>
      <c r="B21" s="36" t="s">
        <v>1080</v>
      </c>
      <c r="C21" s="225"/>
      <c r="D21" s="7" t="s">
        <v>854</v>
      </c>
      <c r="E21" s="225"/>
      <c r="F21" s="285" t="s">
        <v>74</v>
      </c>
      <c r="G21" s="226"/>
      <c r="H21" s="279" t="s">
        <v>1081</v>
      </c>
      <c r="I21" s="23"/>
      <c r="J21" s="541"/>
      <c r="K21" s="438" t="s">
        <v>1187</v>
      </c>
      <c r="L21" s="23"/>
      <c r="M21" s="223"/>
      <c r="N21" s="23"/>
      <c r="O21" s="223"/>
      <c r="P21" s="23"/>
      <c r="Q21" s="223"/>
      <c r="R21" s="23"/>
      <c r="S21" s="223"/>
      <c r="T21" s="23"/>
    </row>
    <row r="22" spans="1:20" s="6" customFormat="1" ht="30" x14ac:dyDescent="0.3">
      <c r="A22" s="613"/>
      <c r="B22" s="42" t="s">
        <v>1082</v>
      </c>
      <c r="C22" s="225"/>
      <c r="D22" s="473">
        <v>65500</v>
      </c>
      <c r="E22" s="225"/>
      <c r="F22" s="7" t="s">
        <v>724</v>
      </c>
      <c r="G22" s="226"/>
      <c r="H22" s="279" t="s">
        <v>1081</v>
      </c>
      <c r="I22" s="23"/>
      <c r="J22" s="543"/>
      <c r="K22" s="435"/>
      <c r="L22" s="23"/>
      <c r="M22" s="223"/>
      <c r="N22" s="23"/>
      <c r="O22" s="223"/>
      <c r="P22" s="23"/>
      <c r="Q22" s="223"/>
      <c r="R22" s="23"/>
      <c r="S22" s="223"/>
      <c r="T22" s="23"/>
    </row>
    <row r="23" spans="1:20" s="6" customFormat="1" ht="30" x14ac:dyDescent="0.3">
      <c r="A23" s="613"/>
      <c r="B23" s="42" t="s">
        <v>1083</v>
      </c>
      <c r="C23" s="225"/>
      <c r="D23" s="7" t="s">
        <v>105</v>
      </c>
      <c r="E23" s="225"/>
      <c r="F23" s="7" t="s">
        <v>724</v>
      </c>
      <c r="G23" s="23"/>
      <c r="H23" s="7" t="s">
        <v>724</v>
      </c>
      <c r="I23" s="23"/>
      <c r="J23" s="543"/>
      <c r="K23" s="435"/>
      <c r="L23" s="23"/>
      <c r="M23" s="223"/>
      <c r="N23" s="23"/>
      <c r="O23" s="223"/>
      <c r="P23" s="23"/>
      <c r="Q23" s="223"/>
      <c r="R23" s="23"/>
      <c r="S23" s="223"/>
      <c r="T23" s="23"/>
    </row>
    <row r="24" spans="1:20" s="6" customFormat="1" ht="75" x14ac:dyDescent="0.3">
      <c r="A24" s="614"/>
      <c r="B24" s="42" t="s">
        <v>1084</v>
      </c>
      <c r="C24" s="225"/>
      <c r="D24" s="7" t="s">
        <v>854</v>
      </c>
      <c r="E24" s="225"/>
      <c r="F24" s="292" t="s">
        <v>68</v>
      </c>
      <c r="G24" s="22"/>
      <c r="H24" s="72" t="s">
        <v>1078</v>
      </c>
      <c r="I24" s="23"/>
      <c r="J24" s="544"/>
      <c r="K24" s="436"/>
      <c r="L24" s="23"/>
      <c r="M24" s="223"/>
      <c r="N24" s="23"/>
      <c r="O24" s="223"/>
      <c r="P24" s="23"/>
      <c r="Q24" s="223"/>
      <c r="R24" s="23"/>
      <c r="S24" s="223"/>
      <c r="T24" s="23"/>
    </row>
    <row r="25" spans="1:20" s="8" customFormat="1" ht="62.4" x14ac:dyDescent="0.3">
      <c r="A25" s="43"/>
      <c r="D25" s="7"/>
      <c r="F25" s="285" t="s">
        <v>79</v>
      </c>
      <c r="G25" s="22"/>
      <c r="H25" s="72" t="s">
        <v>970</v>
      </c>
      <c r="K25" s="415"/>
    </row>
    <row r="26" spans="1:20" ht="62.4" x14ac:dyDescent="0.3">
      <c r="D26" s="7"/>
      <c r="F26" s="285" t="s">
        <v>74</v>
      </c>
      <c r="G26" s="226"/>
      <c r="H26" s="279" t="s">
        <v>308</v>
      </c>
    </row>
  </sheetData>
  <mergeCells count="3">
    <mergeCell ref="A9:A17"/>
    <mergeCell ref="A21:A24"/>
    <mergeCell ref="J21:J24"/>
  </mergeCells>
  <dataValidations count="1">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5:D16 D22">
      <formula1>0</formula1>
    </dataValidation>
  </dataValidations>
  <hyperlinks>
    <hyperlink ref="F14" r:id="rId1"/>
    <hyperlink ref="F17" r:id="rId2"/>
    <hyperlink ref="F15" r:id="rId3"/>
    <hyperlink ref="F16" r:id="rId4"/>
    <hyperlink ref="F18" r:id="rId5"/>
    <hyperlink ref="F19" r:id="rId6"/>
    <hyperlink ref="F20" r:id="rId7"/>
    <hyperlink ref="F21" r:id="rId8"/>
    <hyperlink ref="F24" r:id="rId9"/>
    <hyperlink ref="F25" r:id="rId10"/>
    <hyperlink ref="F26" r:id="rId11"/>
  </hyperlinks>
  <pageMargins left="0.7" right="0.7" top="0.75" bottom="0.75" header="0.3" footer="0.3"/>
  <pageSetup paperSize="8" orientation="landscape" r:id="rId12"/>
  <legacyDrawing r:id="rId1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7A516"/>
  </sheetPr>
  <dimension ref="A1:T19"/>
  <sheetViews>
    <sheetView topLeftCell="A14" zoomScale="80" zoomScaleNormal="80" workbookViewId="0">
      <selection activeCell="H19" sqref="H19"/>
    </sheetView>
  </sheetViews>
  <sheetFormatPr baseColWidth="10" defaultColWidth="10.5" defaultRowHeight="15.6" x14ac:dyDescent="0.3"/>
  <cols>
    <col min="1" max="1" width="15" customWidth="1"/>
    <col min="2" max="2" width="35" customWidth="1"/>
    <col min="3" max="3" width="3" customWidth="1"/>
    <col min="4" max="4" width="25" customWidth="1"/>
    <col min="5" max="5" width="3" customWidth="1"/>
    <col min="6" max="6" width="25" customWidth="1"/>
    <col min="7" max="7" width="3" customWidth="1"/>
    <col min="8" max="8" width="25" customWidth="1"/>
    <col min="9" max="9" width="3"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1085</v>
      </c>
    </row>
    <row r="3" spans="1:20" s="22" customFormat="1" ht="120" x14ac:dyDescent="0.3">
      <c r="A3" s="201" t="s">
        <v>1086</v>
      </c>
      <c r="B3" s="39" t="s">
        <v>1087</v>
      </c>
      <c r="D3" s="7" t="s">
        <v>175</v>
      </c>
      <c r="F3" s="40"/>
      <c r="H3" s="40"/>
      <c r="J3" s="222"/>
      <c r="K3" s="412" t="s">
        <v>1165</v>
      </c>
      <c r="M3" s="223"/>
      <c r="O3" s="223"/>
      <c r="Q3" s="223"/>
      <c r="S3" s="223"/>
    </row>
    <row r="4" spans="1:20" s="21" customFormat="1" ht="18.600000000000001" x14ac:dyDescent="0.3">
      <c r="A4" s="38"/>
      <c r="B4" s="30"/>
      <c r="D4" s="30"/>
      <c r="F4" s="30"/>
      <c r="H4" s="30"/>
      <c r="J4" s="31"/>
      <c r="K4" s="411"/>
      <c r="M4" s="31"/>
    </row>
    <row r="5" spans="1:20" s="35" customFormat="1" ht="372" x14ac:dyDescent="0.3">
      <c r="A5" s="33"/>
      <c r="B5" s="34" t="s">
        <v>134</v>
      </c>
      <c r="D5" s="69" t="s">
        <v>135</v>
      </c>
      <c r="E5" s="28"/>
      <c r="F5" s="69" t="s">
        <v>136</v>
      </c>
      <c r="G5" s="28"/>
      <c r="H5" s="69" t="s">
        <v>137</v>
      </c>
      <c r="J5" s="29" t="s">
        <v>138</v>
      </c>
      <c r="K5" s="450" t="s">
        <v>1188</v>
      </c>
      <c r="L5" s="28"/>
      <c r="M5" s="29" t="s">
        <v>140</v>
      </c>
      <c r="N5" s="28"/>
      <c r="O5" s="29" t="s">
        <v>141</v>
      </c>
      <c r="P5" s="28"/>
      <c r="Q5" s="29" t="s">
        <v>142</v>
      </c>
      <c r="R5" s="28"/>
      <c r="S5" s="29" t="s">
        <v>143</v>
      </c>
      <c r="T5" s="28"/>
    </row>
    <row r="6" spans="1:20" s="21" customFormat="1" ht="18.600000000000001" x14ac:dyDescent="0.3">
      <c r="A6" s="38"/>
      <c r="B6" s="30"/>
      <c r="D6" s="30"/>
      <c r="F6" s="30"/>
      <c r="H6" s="30"/>
      <c r="J6" s="31"/>
      <c r="K6" s="411"/>
      <c r="M6" s="31"/>
      <c r="O6" s="31"/>
      <c r="Q6" s="31"/>
      <c r="S6" s="31"/>
    </row>
    <row r="7" spans="1:20" s="22" customFormat="1" ht="30" x14ac:dyDescent="0.3">
      <c r="A7" s="201" t="s">
        <v>176</v>
      </c>
      <c r="B7" s="39" t="s">
        <v>1088</v>
      </c>
      <c r="D7" s="7" t="s">
        <v>169</v>
      </c>
      <c r="F7" s="40"/>
      <c r="H7" s="40"/>
      <c r="J7" s="222"/>
      <c r="K7" s="410"/>
    </row>
    <row r="8" spans="1:20" s="21" customFormat="1" ht="18.600000000000001" x14ac:dyDescent="0.3">
      <c r="A8" s="38"/>
      <c r="B8" s="30"/>
      <c r="D8" s="30"/>
      <c r="F8" s="30"/>
      <c r="H8" s="30"/>
      <c r="J8" s="31"/>
      <c r="K8" s="411"/>
      <c r="M8" s="31"/>
      <c r="O8" s="31"/>
      <c r="Q8" s="31"/>
      <c r="S8" s="31"/>
    </row>
    <row r="9" spans="1:20" s="6" customFormat="1" ht="60" x14ac:dyDescent="0.3">
      <c r="A9" s="539" t="s">
        <v>1089</v>
      </c>
      <c r="B9" s="36" t="s">
        <v>1090</v>
      </c>
      <c r="C9" s="225"/>
      <c r="D9" s="7" t="s">
        <v>167</v>
      </c>
      <c r="E9" s="225"/>
      <c r="F9" s="7" t="str">
        <f>IF(D9=[2]Lists!$K$4,"&lt; Input URL to data source &gt;",IF(D9=[2]Lists!$K$5,"&lt; Reference section in EITI Report or URL &gt;",IF(D9=[2]Lists!$K$6,"&lt; Reference evidence of non-applicability &gt;","")))</f>
        <v/>
      </c>
      <c r="G9" s="21"/>
      <c r="H9" s="7" t="str">
        <f>IF(F9=[2]Lists!$K$4,"&lt; Input URL to data source &gt;",IF(F9=[2]Lists!$K$5,"&lt; Reference section in EITI Report or URL &gt;",IF(F9=[2]Lists!$K$6,"&lt; Reference evidence of non-applicability &gt;","")))</f>
        <v/>
      </c>
      <c r="I9" s="21"/>
      <c r="J9" s="545" t="s">
        <v>1292</v>
      </c>
      <c r="K9" s="438"/>
      <c r="L9" s="21"/>
      <c r="M9" s="223"/>
      <c r="N9" s="21"/>
      <c r="O9" s="223"/>
      <c r="P9" s="21"/>
      <c r="Q9" s="223"/>
      <c r="R9" s="21"/>
      <c r="S9" s="223"/>
      <c r="T9" s="21"/>
    </row>
    <row r="10" spans="1:20" s="6" customFormat="1" ht="45" x14ac:dyDescent="0.3">
      <c r="A10" s="551"/>
      <c r="B10" s="42" t="s">
        <v>1091</v>
      </c>
      <c r="C10" s="225"/>
      <c r="D10" s="7">
        <v>0</v>
      </c>
      <c r="E10" s="225"/>
      <c r="F10" s="7" t="s">
        <v>724</v>
      </c>
      <c r="G10" s="22"/>
      <c r="H10" s="7" t="s">
        <v>724</v>
      </c>
      <c r="I10" s="22"/>
      <c r="J10" s="543"/>
      <c r="K10" s="435"/>
      <c r="L10" s="22"/>
      <c r="M10" s="223"/>
      <c r="N10" s="22"/>
      <c r="O10" s="223"/>
      <c r="P10" s="22"/>
      <c r="Q10" s="223"/>
      <c r="R10" s="22"/>
      <c r="S10" s="223"/>
      <c r="T10" s="22"/>
    </row>
    <row r="11" spans="1:20" s="6" customFormat="1" ht="75" x14ac:dyDescent="0.3">
      <c r="A11" s="551"/>
      <c r="B11" s="42" t="s">
        <v>1092</v>
      </c>
      <c r="C11" s="225"/>
      <c r="D11" s="7" t="s">
        <v>1093</v>
      </c>
      <c r="E11" s="225"/>
      <c r="F11" s="7"/>
      <c r="G11" s="22"/>
      <c r="H11" s="7"/>
      <c r="I11" s="22"/>
      <c r="J11" s="543"/>
      <c r="K11" s="435"/>
      <c r="L11" s="22"/>
      <c r="M11" s="223"/>
      <c r="N11" s="22"/>
      <c r="O11" s="223"/>
      <c r="P11" s="22"/>
      <c r="Q11" s="223"/>
      <c r="R11" s="22"/>
      <c r="S11" s="223"/>
      <c r="T11" s="22"/>
    </row>
    <row r="12" spans="1:20" s="6" customFormat="1" ht="45" x14ac:dyDescent="0.3">
      <c r="A12" s="551"/>
      <c r="B12" s="42" t="s">
        <v>1094</v>
      </c>
      <c r="C12" s="225"/>
      <c r="D12" s="7" t="s">
        <v>1093</v>
      </c>
      <c r="E12" s="225"/>
      <c r="F12" s="7"/>
      <c r="G12" s="22"/>
      <c r="H12" s="7"/>
      <c r="I12" s="22"/>
      <c r="J12" s="543"/>
      <c r="K12" s="435"/>
      <c r="L12" s="22"/>
      <c r="M12" s="223"/>
      <c r="N12" s="22"/>
      <c r="O12" s="223"/>
      <c r="P12" s="22"/>
      <c r="Q12" s="223"/>
      <c r="R12" s="22"/>
      <c r="S12" s="223"/>
      <c r="T12" s="22"/>
    </row>
    <row r="13" spans="1:20" s="6" customFormat="1" ht="87" customHeight="1" x14ac:dyDescent="0.3">
      <c r="A13" s="551"/>
      <c r="B13" s="42" t="s">
        <v>1095</v>
      </c>
      <c r="C13" s="225"/>
      <c r="D13" s="7" t="s">
        <v>1093</v>
      </c>
      <c r="E13" s="225"/>
      <c r="F13" s="7"/>
      <c r="G13" s="22"/>
      <c r="H13" s="7"/>
      <c r="I13" s="22"/>
      <c r="J13" s="544"/>
      <c r="K13" s="436"/>
      <c r="L13" s="22"/>
      <c r="M13" s="223"/>
      <c r="N13" s="22"/>
      <c r="O13" s="223"/>
      <c r="P13" s="22"/>
      <c r="Q13" s="223"/>
      <c r="R13" s="22"/>
      <c r="S13" s="223"/>
      <c r="T13" s="22"/>
    </row>
    <row r="14" spans="1:20" s="23" customFormat="1" x14ac:dyDescent="0.3">
      <c r="A14" s="58"/>
      <c r="K14" s="439"/>
    </row>
    <row r="15" spans="1:20" s="6" customFormat="1" ht="60" x14ac:dyDescent="0.3">
      <c r="A15" s="539" t="s">
        <v>1096</v>
      </c>
      <c r="B15" s="36" t="s">
        <v>1090</v>
      </c>
      <c r="C15" s="225"/>
      <c r="D15" s="7" t="s">
        <v>167</v>
      </c>
      <c r="E15" s="225"/>
      <c r="F15" s="7" t="str">
        <f>IF(D15=[2]Lists!$K$4,"&lt; Input URL to data source &gt;",IF(D15=[2]Lists!$K$5,"&lt; Reference section in EITI Report or URL &gt;",IF(D15=[2]Lists!$K$6,"&lt; Reference evidence of non-applicability &gt;","")))</f>
        <v/>
      </c>
      <c r="G15" s="21"/>
      <c r="H15" s="7" t="str">
        <f>IF(F15=[2]Lists!$K$4,"&lt; Input URL to data source &gt;",IF(F15=[2]Lists!$K$5,"&lt; Reference section in EITI Report or URL &gt;",IF(F15=[2]Lists!$K$6,"&lt; Reference evidence of non-applicability &gt;","")))</f>
        <v/>
      </c>
      <c r="I15" s="21"/>
      <c r="J15" s="545" t="s">
        <v>1293</v>
      </c>
      <c r="K15" s="438"/>
      <c r="L15" s="21"/>
      <c r="M15" s="223"/>
      <c r="N15" s="21"/>
      <c r="O15" s="223"/>
      <c r="P15" s="21"/>
      <c r="Q15" s="223"/>
      <c r="R15" s="21"/>
      <c r="S15" s="223"/>
      <c r="T15" s="21"/>
    </row>
    <row r="16" spans="1:20" s="6" customFormat="1" ht="45" x14ac:dyDescent="0.3">
      <c r="A16" s="551"/>
      <c r="B16" s="42" t="s">
        <v>1091</v>
      </c>
      <c r="C16" s="225"/>
      <c r="D16" s="7" t="s">
        <v>105</v>
      </c>
      <c r="E16" s="225"/>
      <c r="F16" s="7" t="s">
        <v>724</v>
      </c>
      <c r="G16" s="22"/>
      <c r="H16" s="7" t="s">
        <v>724</v>
      </c>
      <c r="I16" s="22"/>
      <c r="J16" s="543"/>
      <c r="K16" s="435"/>
      <c r="L16" s="22"/>
      <c r="M16" s="223"/>
      <c r="N16" s="22"/>
      <c r="O16" s="223"/>
      <c r="P16" s="22"/>
      <c r="Q16" s="223"/>
      <c r="R16" s="22"/>
      <c r="S16" s="223"/>
      <c r="T16" s="22"/>
    </row>
    <row r="17" spans="1:20" s="6" customFormat="1" ht="75" x14ac:dyDescent="0.3">
      <c r="A17" s="551"/>
      <c r="B17" s="42" t="s">
        <v>1092</v>
      </c>
      <c r="C17" s="225"/>
      <c r="D17" s="7" t="s">
        <v>1093</v>
      </c>
      <c r="E17" s="225"/>
      <c r="F17" s="7"/>
      <c r="G17" s="22"/>
      <c r="H17" s="7"/>
      <c r="I17" s="22"/>
      <c r="J17" s="543"/>
      <c r="K17" s="435"/>
      <c r="L17" s="22"/>
      <c r="M17" s="223"/>
      <c r="N17" s="22"/>
      <c r="O17" s="223"/>
      <c r="P17" s="22"/>
      <c r="Q17" s="223"/>
      <c r="R17" s="22"/>
      <c r="S17" s="223"/>
      <c r="T17" s="22"/>
    </row>
    <row r="18" spans="1:20" s="6" customFormat="1" ht="45" x14ac:dyDescent="0.3">
      <c r="A18" s="551"/>
      <c r="B18" s="42" t="s">
        <v>1094</v>
      </c>
      <c r="C18" s="225"/>
      <c r="D18" s="7" t="s">
        <v>1093</v>
      </c>
      <c r="E18" s="225"/>
      <c r="F18" s="7"/>
      <c r="G18" s="22"/>
      <c r="H18" s="7"/>
      <c r="I18" s="22"/>
      <c r="J18" s="543"/>
      <c r="K18" s="435"/>
      <c r="L18" s="22"/>
      <c r="M18" s="223"/>
      <c r="N18" s="22"/>
      <c r="O18" s="223"/>
      <c r="P18" s="22"/>
      <c r="Q18" s="223"/>
      <c r="R18" s="22"/>
      <c r="S18" s="223"/>
      <c r="T18" s="22"/>
    </row>
    <row r="19" spans="1:20" s="9" customFormat="1" ht="96.75" customHeight="1" x14ac:dyDescent="0.3">
      <c r="A19" s="615"/>
      <c r="B19" s="44" t="s">
        <v>1095</v>
      </c>
      <c r="C19" s="340"/>
      <c r="D19" s="7" t="s">
        <v>1093</v>
      </c>
      <c r="E19" s="340"/>
      <c r="F19" s="10"/>
      <c r="G19" s="45"/>
      <c r="H19" s="10"/>
      <c r="I19" s="45"/>
      <c r="J19" s="544"/>
      <c r="K19" s="435"/>
      <c r="L19" s="45"/>
      <c r="M19" s="391"/>
      <c r="N19" s="45"/>
      <c r="O19" s="391"/>
      <c r="P19" s="45"/>
      <c r="Q19" s="391"/>
      <c r="R19" s="45"/>
      <c r="S19" s="391"/>
      <c r="T19" s="45"/>
    </row>
  </sheetData>
  <mergeCells count="4">
    <mergeCell ref="A9:A13"/>
    <mergeCell ref="A15:A19"/>
    <mergeCell ref="J9:J13"/>
    <mergeCell ref="J15:J19"/>
  </mergeCells>
  <pageMargins left="0.7" right="0.7" top="0.75" bottom="0.75" header="0.3" footer="0.3"/>
  <pageSetup paperSize="8" orientation="landscape"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F7A516"/>
  </sheetPr>
  <dimension ref="A1:T29"/>
  <sheetViews>
    <sheetView topLeftCell="C1" zoomScale="110" zoomScaleNormal="110" workbookViewId="0">
      <selection activeCell="H1" sqref="H1"/>
    </sheetView>
  </sheetViews>
  <sheetFormatPr baseColWidth="10" defaultColWidth="10.5" defaultRowHeight="15.6" x14ac:dyDescent="0.3"/>
  <cols>
    <col min="1" max="1" width="22" style="27" customWidth="1"/>
    <col min="2" max="2" width="52.09765625" customWidth="1"/>
    <col min="3" max="3" width="3.3984375" customWidth="1"/>
    <col min="4" max="4" width="25" customWidth="1"/>
    <col min="5" max="5" width="3.3984375" customWidth="1"/>
    <col min="6" max="6" width="25" customWidth="1"/>
    <col min="7" max="7" width="3.3984375" customWidth="1"/>
    <col min="8" max="8" width="25" customWidth="1"/>
    <col min="9" max="9" width="3.3984375"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1097</v>
      </c>
    </row>
    <row r="3" spans="1:20" s="22" customFormat="1" ht="75" x14ac:dyDescent="0.3">
      <c r="A3" s="201" t="s">
        <v>1098</v>
      </c>
      <c r="B3" s="39" t="s">
        <v>1099</v>
      </c>
      <c r="D3" s="7" t="s">
        <v>413</v>
      </c>
      <c r="F3" s="40"/>
      <c r="H3" s="40"/>
      <c r="J3" s="222"/>
      <c r="K3" s="410"/>
      <c r="M3" s="223"/>
      <c r="O3" s="223"/>
      <c r="Q3" s="223"/>
      <c r="S3" s="223"/>
    </row>
    <row r="4" spans="1:20" s="21" customFormat="1" ht="18.600000000000001" x14ac:dyDescent="0.3">
      <c r="A4" s="50"/>
      <c r="B4" s="30"/>
      <c r="D4" s="30"/>
      <c r="F4" s="30"/>
      <c r="H4" s="30"/>
      <c r="J4" s="31"/>
      <c r="K4" s="411"/>
      <c r="M4" s="31"/>
      <c r="O4" s="31"/>
      <c r="Q4" s="31"/>
      <c r="S4" s="31"/>
    </row>
    <row r="5" spans="1:20" s="35" customFormat="1" ht="130.19999999999999" x14ac:dyDescent="0.3">
      <c r="A5" s="49"/>
      <c r="B5" s="34" t="s">
        <v>134</v>
      </c>
      <c r="D5" s="69" t="s">
        <v>135</v>
      </c>
      <c r="E5" s="28"/>
      <c r="F5" s="69" t="s">
        <v>136</v>
      </c>
      <c r="G5" s="28"/>
      <c r="H5" s="69" t="s">
        <v>137</v>
      </c>
      <c r="J5" s="29" t="s">
        <v>138</v>
      </c>
      <c r="K5" s="412" t="s">
        <v>1165</v>
      </c>
      <c r="L5" s="28"/>
      <c r="M5" s="29" t="s">
        <v>140</v>
      </c>
      <c r="N5" s="28"/>
      <c r="O5" s="29" t="s">
        <v>141</v>
      </c>
      <c r="P5" s="28"/>
      <c r="Q5" s="29" t="s">
        <v>142</v>
      </c>
      <c r="R5" s="28"/>
      <c r="S5" s="29" t="s">
        <v>143</v>
      </c>
      <c r="T5" s="28"/>
    </row>
    <row r="6" spans="1:20" s="21" customFormat="1" ht="18.600000000000001" x14ac:dyDescent="0.3">
      <c r="A6" s="50"/>
      <c r="B6" s="30"/>
      <c r="D6" s="30"/>
      <c r="F6" s="30"/>
      <c r="H6" s="30"/>
      <c r="J6" s="31"/>
      <c r="K6" s="411"/>
      <c r="M6" s="31"/>
      <c r="O6" s="31"/>
      <c r="Q6" s="31"/>
      <c r="S6" s="31"/>
    </row>
    <row r="7" spans="1:20" s="6" customFormat="1" ht="45" x14ac:dyDescent="0.3">
      <c r="A7" s="51"/>
      <c r="B7" s="48" t="s">
        <v>1100</v>
      </c>
      <c r="C7" s="225"/>
      <c r="D7" s="7" t="s">
        <v>150</v>
      </c>
      <c r="E7" s="225"/>
      <c r="F7" s="285" t="s">
        <v>1101</v>
      </c>
      <c r="G7" s="21"/>
      <c r="H7" s="7" t="s">
        <v>1102</v>
      </c>
      <c r="I7" s="21"/>
      <c r="J7" s="378"/>
      <c r="K7" s="438" t="s">
        <v>1189</v>
      </c>
      <c r="L7" s="21"/>
      <c r="M7" s="223"/>
      <c r="N7" s="21"/>
      <c r="O7" s="223"/>
      <c r="P7" s="21"/>
      <c r="Q7" s="223"/>
      <c r="R7" s="21"/>
      <c r="S7" s="223"/>
      <c r="T7" s="21"/>
    </row>
    <row r="8" spans="1:20" s="6" customFormat="1" ht="46.8" x14ac:dyDescent="0.3">
      <c r="A8" s="51"/>
      <c r="B8" s="48"/>
      <c r="C8" s="225"/>
      <c r="D8" s="7" t="s">
        <v>147</v>
      </c>
      <c r="E8" s="225"/>
      <c r="F8" s="285" t="s">
        <v>68</v>
      </c>
      <c r="G8" s="22"/>
      <c r="H8" s="7" t="s">
        <v>1103</v>
      </c>
      <c r="I8" s="21"/>
      <c r="J8" s="368"/>
      <c r="K8" s="437"/>
      <c r="L8" s="21"/>
      <c r="M8" s="223"/>
      <c r="N8" s="21"/>
      <c r="O8" s="223"/>
      <c r="P8" s="21"/>
      <c r="Q8" s="223"/>
      <c r="R8" s="21"/>
      <c r="S8" s="223"/>
      <c r="T8" s="21"/>
    </row>
    <row r="9" spans="1:20" s="6" customFormat="1" ht="45" x14ac:dyDescent="0.3">
      <c r="A9" s="51"/>
      <c r="B9" s="36" t="s">
        <v>1104</v>
      </c>
      <c r="C9" s="225"/>
      <c r="D9" s="369">
        <v>6738581267.6283102</v>
      </c>
      <c r="E9" s="225"/>
      <c r="F9" s="285" t="s">
        <v>1101</v>
      </c>
      <c r="G9" s="21"/>
      <c r="H9" s="7" t="s">
        <v>1105</v>
      </c>
      <c r="I9" s="22"/>
      <c r="J9" s="368"/>
      <c r="K9" s="437"/>
      <c r="L9" s="22"/>
      <c r="M9" s="223"/>
      <c r="N9" s="22"/>
      <c r="O9" s="223"/>
      <c r="P9" s="22"/>
      <c r="Q9" s="223"/>
      <c r="R9" s="22"/>
      <c r="S9" s="223"/>
      <c r="T9" s="22"/>
    </row>
    <row r="10" spans="1:20" s="6" customFormat="1" ht="33.6" customHeight="1" x14ac:dyDescent="0.3">
      <c r="A10" s="51"/>
      <c r="B10" s="14" t="s">
        <v>1106</v>
      </c>
      <c r="C10" s="225"/>
      <c r="D10" s="294"/>
      <c r="E10" s="225"/>
      <c r="F10" s="285"/>
      <c r="G10" s="22"/>
      <c r="H10" s="7"/>
      <c r="I10" s="21"/>
      <c r="J10" s="370" t="s">
        <v>1294</v>
      </c>
      <c r="K10" s="440"/>
      <c r="L10" s="21"/>
      <c r="M10" s="223"/>
      <c r="N10" s="21"/>
      <c r="O10" s="223"/>
      <c r="P10" s="21"/>
      <c r="Q10" s="223"/>
      <c r="R10" s="21"/>
      <c r="S10" s="223"/>
      <c r="T10" s="21"/>
    </row>
    <row r="11" spans="1:20" s="6" customFormat="1" ht="34.200000000000003" customHeight="1" x14ac:dyDescent="0.3">
      <c r="A11" s="51"/>
      <c r="B11" s="46" t="s">
        <v>1107</v>
      </c>
      <c r="C11" s="225"/>
      <c r="D11" s="291">
        <f>50.4*1000000000</f>
        <v>50400000000</v>
      </c>
      <c r="E11" s="225"/>
      <c r="F11" s="7" t="s">
        <v>724</v>
      </c>
      <c r="G11" s="22"/>
      <c r="H11" s="7" t="s">
        <v>1108</v>
      </c>
      <c r="I11" s="22"/>
      <c r="J11" s="368"/>
      <c r="K11" s="437"/>
      <c r="L11" s="22"/>
      <c r="M11" s="223"/>
      <c r="N11" s="22"/>
      <c r="O11" s="223"/>
      <c r="P11" s="22"/>
      <c r="Q11" s="223"/>
      <c r="R11" s="22"/>
      <c r="S11" s="223"/>
      <c r="T11" s="22"/>
    </row>
    <row r="12" spans="1:20" s="6" customFormat="1" ht="30" x14ac:dyDescent="0.3">
      <c r="A12" s="51"/>
      <c r="B12" s="46" t="s">
        <v>1109</v>
      </c>
      <c r="C12" s="225"/>
      <c r="D12" s="473">
        <v>2749392602.4904385</v>
      </c>
      <c r="E12" s="225"/>
      <c r="F12" s="7" t="s">
        <v>724</v>
      </c>
      <c r="G12" s="21"/>
      <c r="H12" s="7" t="s">
        <v>1110</v>
      </c>
      <c r="I12" s="21"/>
      <c r="J12" s="368"/>
      <c r="K12" s="437"/>
      <c r="L12" s="21"/>
      <c r="M12" s="223"/>
      <c r="N12" s="21"/>
      <c r="O12" s="223"/>
      <c r="P12" s="21"/>
      <c r="Q12" s="223"/>
      <c r="R12" s="21"/>
      <c r="S12" s="223"/>
      <c r="T12" s="21"/>
    </row>
    <row r="13" spans="1:20" s="6" customFormat="1" ht="30" x14ac:dyDescent="0.3">
      <c r="A13" s="51"/>
      <c r="B13" s="46" t="s">
        <v>1111</v>
      </c>
      <c r="C13" s="225"/>
      <c r="D13" s="473">
        <v>4367204572.7086239</v>
      </c>
      <c r="E13" s="225"/>
      <c r="F13" s="7" t="s">
        <v>724</v>
      </c>
      <c r="G13" s="23"/>
      <c r="H13" s="7" t="s">
        <v>1112</v>
      </c>
      <c r="I13" s="23"/>
      <c r="J13" s="368"/>
      <c r="K13" s="437"/>
      <c r="L13" s="23"/>
      <c r="M13" s="223"/>
      <c r="N13" s="23"/>
      <c r="O13" s="223"/>
      <c r="P13" s="23"/>
      <c r="Q13" s="223"/>
      <c r="R13" s="23"/>
      <c r="S13" s="223"/>
      <c r="T13" s="23"/>
    </row>
    <row r="14" spans="1:20" s="6" customFormat="1" ht="30" x14ac:dyDescent="0.3">
      <c r="A14" s="51"/>
      <c r="B14" s="46" t="s">
        <v>1114</v>
      </c>
      <c r="C14" s="225"/>
      <c r="D14" s="473">
        <v>14919700000</v>
      </c>
      <c r="E14" s="225"/>
      <c r="F14" s="7" t="s">
        <v>724</v>
      </c>
      <c r="G14" s="23"/>
      <c r="H14" s="7" t="s">
        <v>1115</v>
      </c>
      <c r="I14" s="23"/>
      <c r="J14" s="368"/>
      <c r="K14" s="437"/>
      <c r="L14" s="23"/>
      <c r="M14" s="223"/>
      <c r="N14" s="23"/>
      <c r="O14" s="223"/>
      <c r="P14" s="23"/>
      <c r="Q14" s="223"/>
      <c r="R14" s="23"/>
      <c r="S14" s="223"/>
      <c r="T14" s="23"/>
    </row>
    <row r="15" spans="1:20" s="6" customFormat="1" ht="30" x14ac:dyDescent="0.3">
      <c r="A15" s="51"/>
      <c r="B15" s="46" t="s">
        <v>1116</v>
      </c>
      <c r="C15" s="225"/>
      <c r="D15" s="477">
        <v>15031300000</v>
      </c>
      <c r="E15" s="225"/>
      <c r="F15" s="7" t="s">
        <v>724</v>
      </c>
      <c r="G15" s="23"/>
      <c r="H15" s="7" t="s">
        <v>1115</v>
      </c>
      <c r="I15" s="23"/>
      <c r="J15" s="368"/>
      <c r="K15" s="437"/>
      <c r="L15" s="23"/>
      <c r="M15" s="223"/>
      <c r="N15" s="23"/>
      <c r="O15" s="223"/>
      <c r="P15" s="23"/>
      <c r="Q15" s="223"/>
      <c r="R15" s="23"/>
      <c r="S15" s="223"/>
      <c r="T15" s="23"/>
    </row>
    <row r="16" spans="1:20" s="6" customFormat="1" ht="30" x14ac:dyDescent="0.3">
      <c r="A16" s="51"/>
      <c r="B16" s="46" t="s">
        <v>1117</v>
      </c>
      <c r="C16" s="225"/>
      <c r="D16" s="475">
        <v>142440</v>
      </c>
      <c r="E16" s="225"/>
      <c r="F16" s="7" t="s">
        <v>1118</v>
      </c>
      <c r="G16" s="23"/>
      <c r="H16" s="7" t="s">
        <v>1119</v>
      </c>
      <c r="I16" s="23"/>
      <c r="J16" s="368"/>
      <c r="K16" s="437"/>
      <c r="L16" s="23"/>
      <c r="M16" s="223"/>
      <c r="N16" s="23"/>
      <c r="O16" s="223"/>
      <c r="P16" s="23"/>
      <c r="Q16" s="223"/>
      <c r="R16" s="23"/>
      <c r="S16" s="223"/>
      <c r="T16" s="23"/>
    </row>
    <row r="17" spans="1:20" s="6" customFormat="1" ht="30" x14ac:dyDescent="0.3">
      <c r="A17" s="51"/>
      <c r="B17" s="46" t="s">
        <v>1120</v>
      </c>
      <c r="C17" s="225"/>
      <c r="D17" s="475">
        <v>20797</v>
      </c>
      <c r="E17" s="225"/>
      <c r="F17" s="7" t="s">
        <v>1118</v>
      </c>
      <c r="G17" s="23"/>
      <c r="H17" s="7" t="s">
        <v>1119</v>
      </c>
      <c r="I17" s="23"/>
      <c r="J17" s="368"/>
      <c r="K17" s="437"/>
      <c r="L17" s="23"/>
      <c r="M17" s="223"/>
      <c r="N17" s="23"/>
      <c r="O17" s="223"/>
      <c r="P17" s="23"/>
      <c r="Q17" s="223"/>
      <c r="R17" s="23"/>
      <c r="S17" s="223"/>
      <c r="T17" s="23"/>
    </row>
    <row r="18" spans="1:20" s="6" customFormat="1" ht="30" x14ac:dyDescent="0.3">
      <c r="A18" s="51"/>
      <c r="B18" s="46" t="s">
        <v>1121</v>
      </c>
      <c r="C18" s="225"/>
      <c r="D18" s="478">
        <v>163237</v>
      </c>
      <c r="E18" s="225"/>
      <c r="F18" s="7" t="s">
        <v>1118</v>
      </c>
      <c r="G18" s="23"/>
      <c r="H18" s="7" t="s">
        <v>1119</v>
      </c>
      <c r="I18" s="23"/>
      <c r="J18" s="368"/>
      <c r="K18" s="437"/>
      <c r="L18" s="23"/>
      <c r="M18" s="223"/>
      <c r="N18" s="23"/>
      <c r="O18" s="223"/>
      <c r="P18" s="23"/>
      <c r="Q18" s="223"/>
      <c r="R18" s="23"/>
      <c r="S18" s="223"/>
      <c r="T18" s="23"/>
    </row>
    <row r="19" spans="1:20" s="6" customFormat="1" x14ac:dyDescent="0.3">
      <c r="A19" s="51"/>
      <c r="B19" s="46" t="s">
        <v>1122</v>
      </c>
      <c r="C19" s="225"/>
      <c r="D19" s="7" t="s">
        <v>105</v>
      </c>
      <c r="E19" s="225"/>
      <c r="F19" s="7" t="s">
        <v>1118</v>
      </c>
      <c r="G19" s="23"/>
      <c r="H19" s="7" t="s">
        <v>1118</v>
      </c>
      <c r="I19" s="23"/>
      <c r="J19" s="368"/>
      <c r="K19" s="437"/>
      <c r="L19" s="23"/>
      <c r="M19" s="223"/>
      <c r="N19" s="23"/>
      <c r="O19" s="223"/>
      <c r="P19" s="23"/>
      <c r="Q19" s="223"/>
      <c r="R19" s="23"/>
      <c r="S19" s="223"/>
      <c r="T19" s="23"/>
    </row>
    <row r="20" spans="1:20" s="6" customFormat="1" x14ac:dyDescent="0.3">
      <c r="A20" s="51"/>
      <c r="B20" s="46" t="s">
        <v>1123</v>
      </c>
      <c r="C20" s="225"/>
      <c r="D20" s="7" t="s">
        <v>105</v>
      </c>
      <c r="E20" s="225"/>
      <c r="F20" s="7" t="s">
        <v>724</v>
      </c>
      <c r="G20" s="23"/>
      <c r="H20" s="7" t="s">
        <v>724</v>
      </c>
      <c r="I20" s="23"/>
      <c r="J20" s="368"/>
      <c r="K20" s="437"/>
      <c r="L20" s="23"/>
      <c r="M20" s="223"/>
      <c r="N20" s="23"/>
      <c r="O20" s="223"/>
      <c r="P20" s="23"/>
      <c r="Q20" s="223"/>
      <c r="R20" s="23"/>
      <c r="S20" s="223"/>
      <c r="T20" s="23"/>
    </row>
    <row r="21" spans="1:20" s="6" customFormat="1" ht="30" x14ac:dyDescent="0.3">
      <c r="A21" s="51"/>
      <c r="B21" s="46" t="s">
        <v>1124</v>
      </c>
      <c r="C21" s="225"/>
      <c r="D21" s="473">
        <v>20514279461.93</v>
      </c>
      <c r="E21" s="225"/>
      <c r="F21" s="7" t="s">
        <v>724</v>
      </c>
      <c r="G21" s="23"/>
      <c r="H21" s="7" t="s">
        <v>1125</v>
      </c>
      <c r="I21" s="23"/>
      <c r="J21" s="368" t="s">
        <v>1113</v>
      </c>
      <c r="K21" s="437"/>
      <c r="L21" s="23"/>
      <c r="M21" s="223"/>
      <c r="N21" s="23"/>
      <c r="O21" s="223"/>
      <c r="P21" s="23"/>
      <c r="Q21" s="223"/>
      <c r="R21" s="23"/>
      <c r="S21" s="223"/>
      <c r="T21" s="23"/>
    </row>
    <row r="22" spans="1:20" s="6" customFormat="1" ht="30" x14ac:dyDescent="0.3">
      <c r="A22" s="51"/>
      <c r="B22" s="48" t="s">
        <v>1126</v>
      </c>
      <c r="C22" s="225"/>
      <c r="D22" s="7" t="s">
        <v>863</v>
      </c>
      <c r="E22" s="225"/>
      <c r="F22" s="7" t="str">
        <f>IF(D22=[2]Lists!$K$4,"&lt; Input URL to data source &gt;",IF(D22=[2]Lists!$K$5,"&lt; Reference section in EITI Report or URL &gt;",IF(D22=[2]Lists!$K$6,"&lt; Reference evidence of non-applicability &gt;","")))</f>
        <v/>
      </c>
      <c r="G22" s="21"/>
      <c r="H22" s="7" t="str">
        <f>IF(F22=[2]Lists!$K$4,"&lt; Input URL to data source &gt;",IF(F22=[2]Lists!$K$5,"&lt; Reference section in EITI Report or URL &gt;",IF(F22=[2]Lists!$K$6,"&lt; Reference evidence of non-applicability &gt;","")))</f>
        <v/>
      </c>
      <c r="I22" s="21"/>
      <c r="J22" s="368"/>
      <c r="K22" s="437"/>
      <c r="L22" s="21"/>
      <c r="M22" s="223"/>
      <c r="N22" s="21"/>
      <c r="O22" s="223"/>
      <c r="P22" s="21"/>
      <c r="Q22" s="223"/>
      <c r="R22" s="21"/>
      <c r="S22" s="223"/>
      <c r="T22" s="21"/>
    </row>
    <row r="23" spans="1:20" s="8" customFormat="1" x14ac:dyDescent="0.3">
      <c r="A23" s="67"/>
      <c r="K23" s="415"/>
    </row>
    <row r="27" spans="1:20" x14ac:dyDescent="0.3">
      <c r="F27" s="367"/>
    </row>
    <row r="28" spans="1:20" x14ac:dyDescent="0.3">
      <c r="F28" s="367"/>
    </row>
    <row r="29" spans="1:20" x14ac:dyDescent="0.3">
      <c r="F29" s="367"/>
    </row>
  </sheetData>
  <dataValidations count="7">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Valeur ajoutée brute -Industries" prompt="La valeur ajoutée brute fait référence au nombre absolu représentant la part du secteur extractif dans le PIB._x000a__x000a_Veuillez entrer uniquement les chiffre" sqref="D11">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Revenus du Gouvernement-tous sec" prompt="Cela se rapporte au total des revenus gouvernementaux de l'année concernée, y compris les revenus tirés des secteurs non extractifs._x000a__x000a_Entrer uniquemen" sqref="D12">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Total des exportations" prompt="Il s'agit des exportations totales pour l'année en question, y compris les revenus provenant de secteurs non extractifs._x000a__x000a_Veuillez entrer uniquement l" sqref="D15">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homme" prompt="Représente la part d'hommes employés dans le secteur extractif, en chiffres absolus._x000a__x000a__x000a_Veuillez entrer uniquement les chiffres dans cette cellule. Ajoutez des " sqref="D16">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femme" prompt="Représente la part de femmes employés dans le secteur extractif, en chiffres absolus._x000a__x000a__x000a_Veuillez entrer uniquement les chiffres dans cette cellule. Ajoutez des " sqref="D17">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prompt="Représente la part du secteur extractif dans l'emploi, en chiffres absolus._x000a__x000a__x000a_Veuillez entrer uniquement les chiffres dans cette cellule. Ajoutez des " sqref="D18">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Investissements -secteur extract" prompt="Veuillez indiquer le total des investissements dans le secteur extractif pour l'année fiscale, en dollars ou monnaie locale (prix courants)_x000a__x000a_Peut corr" sqref="D21">
      <formula1>2</formula1>
    </dataValidation>
  </dataValidations>
  <hyperlinks>
    <hyperlink ref="F8" r:id="rId1"/>
    <hyperlink ref="F7" r:id="rId2" display="http://www.bcc.cd/index.php?option=com_content&amp;view=article&amp;id=159&amp;Itemid=87"/>
    <hyperlink ref="F9" r:id="rId3" display="http://www.bcc.cd/index.php?option=com_content&amp;view=article&amp;id=159&amp;Itemid=87"/>
    <hyperlink ref="B9" r:id="rId4" display="Produit intérieur brut – SNC 2008 C. Exploitation minière et de carrières, y compris le pétrole et le gaz"/>
  </hyperlinks>
  <pageMargins left="0.7" right="0.7" top="0.75" bottom="0.75" header="0.3" footer="0.3"/>
  <pageSetup paperSize="8" orientation="landscape"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T25"/>
  <sheetViews>
    <sheetView topLeftCell="C16" zoomScaleNormal="100" workbookViewId="0">
      <selection activeCell="J27" sqref="J27"/>
    </sheetView>
  </sheetViews>
  <sheetFormatPr baseColWidth="10" defaultColWidth="10.5" defaultRowHeight="15.6" x14ac:dyDescent="0.3"/>
  <cols>
    <col min="1" max="1" width="14" style="27" customWidth="1"/>
    <col min="2" max="2" width="48" customWidth="1"/>
    <col min="3" max="3" width="3" customWidth="1"/>
    <col min="4" max="4" width="28.3984375" customWidth="1"/>
    <col min="5" max="5" width="3" customWidth="1"/>
    <col min="6" max="6" width="35.8984375" customWidth="1"/>
    <col min="7" max="7" width="3" customWidth="1"/>
    <col min="8" max="8" width="43" customWidth="1"/>
    <col min="9" max="9" width="3" customWidth="1"/>
    <col min="10" max="10" width="39" customWidth="1"/>
    <col min="11" max="11" width="39" style="39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4" t="s">
        <v>130</v>
      </c>
    </row>
    <row r="2" spans="1:20" ht="21.75" customHeight="1" x14ac:dyDescent="0.4">
      <c r="A2" s="214"/>
    </row>
    <row r="3" spans="1:20" s="22" customFormat="1" ht="90" x14ac:dyDescent="0.3">
      <c r="A3" s="201" t="s">
        <v>131</v>
      </c>
      <c r="B3" s="39" t="s">
        <v>132</v>
      </c>
      <c r="D3" s="316" t="s">
        <v>133</v>
      </c>
      <c r="F3" s="40"/>
      <c r="H3" s="40"/>
      <c r="J3" s="222"/>
      <c r="K3" s="398" t="s">
        <v>1145</v>
      </c>
      <c r="M3" s="223"/>
      <c r="O3" s="223"/>
      <c r="Q3" s="223"/>
      <c r="S3" s="223"/>
    </row>
    <row r="4" spans="1:20" s="217" customFormat="1" ht="15" x14ac:dyDescent="0.3">
      <c r="A4" s="215"/>
      <c r="B4" s="216"/>
      <c r="D4" s="218"/>
      <c r="F4" s="219"/>
      <c r="H4" s="219"/>
      <c r="J4" s="328"/>
      <c r="K4" s="400"/>
      <c r="M4" s="328"/>
      <c r="O4" s="328"/>
      <c r="Q4" s="328"/>
      <c r="S4" s="328"/>
    </row>
    <row r="5" spans="1:20" s="264" customFormat="1" ht="97.2" x14ac:dyDescent="0.3">
      <c r="A5" s="262"/>
      <c r="B5" s="263" t="s">
        <v>134</v>
      </c>
      <c r="D5" s="265" t="s">
        <v>135</v>
      </c>
      <c r="E5" s="266"/>
      <c r="F5" s="265" t="s">
        <v>136</v>
      </c>
      <c r="G5" s="266"/>
      <c r="H5" s="265" t="s">
        <v>137</v>
      </c>
      <c r="J5" s="267" t="s">
        <v>138</v>
      </c>
      <c r="K5" s="396" t="s">
        <v>139</v>
      </c>
      <c r="L5" s="266"/>
      <c r="M5" s="267" t="s">
        <v>140</v>
      </c>
      <c r="N5" s="266"/>
      <c r="O5" s="267" t="s">
        <v>141</v>
      </c>
      <c r="P5" s="266"/>
      <c r="Q5" s="267" t="s">
        <v>142</v>
      </c>
      <c r="R5" s="266"/>
      <c r="S5" s="267" t="s">
        <v>143</v>
      </c>
      <c r="T5" s="266"/>
    </row>
    <row r="6" spans="1:20" s="22" customFormat="1" ht="15" x14ac:dyDescent="0.3">
      <c r="A6" s="201"/>
      <c r="B6" s="39"/>
      <c r="D6" s="68"/>
      <c r="F6" s="68"/>
      <c r="H6" s="68"/>
      <c r="J6" s="225"/>
      <c r="K6" s="401"/>
      <c r="M6" s="225"/>
      <c r="O6" s="225"/>
      <c r="Q6" s="225"/>
      <c r="S6" s="225"/>
    </row>
    <row r="7" spans="1:20" s="6" customFormat="1" ht="15" x14ac:dyDescent="0.3">
      <c r="A7" s="539" t="s">
        <v>144</v>
      </c>
      <c r="B7" s="46" t="s">
        <v>145</v>
      </c>
      <c r="C7" s="225"/>
      <c r="D7" s="17"/>
      <c r="E7" s="225"/>
      <c r="F7" s="17"/>
      <c r="G7" s="225"/>
      <c r="H7" s="17"/>
      <c r="I7" s="225"/>
      <c r="J7" s="225"/>
      <c r="K7" s="401"/>
      <c r="L7" s="226"/>
      <c r="M7" s="226"/>
      <c r="N7" s="226"/>
      <c r="O7" s="226"/>
      <c r="P7" s="226"/>
      <c r="Q7" s="226"/>
      <c r="R7" s="226"/>
      <c r="S7" s="226"/>
      <c r="T7" s="226"/>
    </row>
    <row r="8" spans="1:20" s="6" customFormat="1" ht="31.2" x14ac:dyDescent="0.3">
      <c r="A8" s="540"/>
      <c r="B8" s="47" t="s">
        <v>146</v>
      </c>
      <c r="C8" s="225"/>
      <c r="D8" s="7" t="s">
        <v>147</v>
      </c>
      <c r="E8" s="225"/>
      <c r="F8" s="285" t="s">
        <v>74</v>
      </c>
      <c r="G8" s="377"/>
      <c r="H8" s="279" t="s">
        <v>148</v>
      </c>
      <c r="I8" s="225"/>
      <c r="J8" s="541"/>
      <c r="K8" s="402" t="s">
        <v>149</v>
      </c>
      <c r="L8" s="21"/>
      <c r="M8" s="223"/>
      <c r="N8" s="21"/>
      <c r="O8" s="223"/>
      <c r="P8" s="21"/>
      <c r="Q8" s="223"/>
      <c r="R8" s="21"/>
      <c r="S8" s="223"/>
      <c r="T8" s="21"/>
    </row>
    <row r="9" spans="1:20" s="6" customFormat="1" ht="18.600000000000001" x14ac:dyDescent="0.3">
      <c r="A9" s="540"/>
      <c r="B9" s="47"/>
      <c r="C9" s="225"/>
      <c r="D9" s="303" t="s">
        <v>150</v>
      </c>
      <c r="E9" s="225"/>
      <c r="F9" s="304" t="s">
        <v>151</v>
      </c>
      <c r="G9" s="377"/>
      <c r="H9" s="279"/>
      <c r="I9" s="225"/>
      <c r="J9" s="542"/>
      <c r="K9" s="403"/>
      <c r="L9" s="21"/>
      <c r="M9" s="223"/>
      <c r="N9" s="21"/>
      <c r="O9" s="223"/>
      <c r="P9" s="21"/>
      <c r="Q9" s="223"/>
      <c r="R9" s="21"/>
      <c r="S9" s="223"/>
      <c r="T9" s="21"/>
    </row>
    <row r="10" spans="1:20" s="6" customFormat="1" ht="31.2" x14ac:dyDescent="0.3">
      <c r="A10" s="540"/>
      <c r="B10" s="47"/>
      <c r="C10" s="225"/>
      <c r="D10" s="7" t="s">
        <v>147</v>
      </c>
      <c r="E10" s="225"/>
      <c r="F10" s="285" t="s">
        <v>68</v>
      </c>
      <c r="G10" s="377"/>
      <c r="H10" s="279" t="s">
        <v>152</v>
      </c>
      <c r="I10" s="225"/>
      <c r="J10" s="542"/>
      <c r="K10" s="403"/>
      <c r="L10" s="21"/>
      <c r="M10" s="223"/>
      <c r="N10" s="21"/>
      <c r="O10" s="223"/>
      <c r="P10" s="21"/>
      <c r="Q10" s="223"/>
      <c r="R10" s="21"/>
      <c r="S10" s="223"/>
      <c r="T10" s="21"/>
    </row>
    <row r="11" spans="1:20" s="6" customFormat="1" ht="31.2" x14ac:dyDescent="0.3">
      <c r="A11" s="540"/>
      <c r="B11" s="47" t="s">
        <v>153</v>
      </c>
      <c r="C11" s="225"/>
      <c r="D11" s="7" t="s">
        <v>147</v>
      </c>
      <c r="E11" s="225"/>
      <c r="F11" s="285" t="s">
        <v>68</v>
      </c>
      <c r="G11" s="225"/>
      <c r="H11" s="279" t="s">
        <v>154</v>
      </c>
      <c r="I11" s="225"/>
      <c r="J11" s="543"/>
      <c r="K11" s="402" t="s">
        <v>155</v>
      </c>
      <c r="L11" s="22"/>
      <c r="M11" s="223"/>
      <c r="N11" s="22"/>
      <c r="O11" s="223"/>
      <c r="P11" s="22"/>
      <c r="Q11" s="223"/>
      <c r="R11" s="22"/>
      <c r="S11" s="223"/>
      <c r="T11" s="22"/>
    </row>
    <row r="12" spans="1:20" s="6" customFormat="1" ht="31.2" x14ac:dyDescent="0.3">
      <c r="A12" s="540"/>
      <c r="B12" s="47" t="s">
        <v>156</v>
      </c>
      <c r="C12" s="225"/>
      <c r="D12" s="303" t="s">
        <v>157</v>
      </c>
      <c r="E12" s="225"/>
      <c r="F12" s="72" t="s">
        <v>86</v>
      </c>
      <c r="G12" s="225"/>
      <c r="H12" s="279"/>
      <c r="I12" s="225"/>
      <c r="J12" s="543"/>
      <c r="K12" s="404" t="s">
        <v>1141</v>
      </c>
      <c r="L12" s="21"/>
      <c r="M12" s="223"/>
      <c r="N12" s="21"/>
      <c r="O12" s="223"/>
      <c r="P12" s="21"/>
      <c r="Q12" s="223"/>
      <c r="R12" s="21"/>
      <c r="S12" s="223"/>
      <c r="T12" s="21"/>
    </row>
    <row r="13" spans="1:20" s="6" customFormat="1" ht="31.95" customHeight="1" x14ac:dyDescent="0.3">
      <c r="A13" s="540"/>
      <c r="B13" s="47" t="s">
        <v>158</v>
      </c>
      <c r="C13" s="225"/>
      <c r="D13" s="7" t="s">
        <v>147</v>
      </c>
      <c r="E13" s="225"/>
      <c r="F13" s="285" t="s">
        <v>74</v>
      </c>
      <c r="G13" s="225"/>
      <c r="H13" s="279" t="s">
        <v>159</v>
      </c>
      <c r="I13" s="225"/>
      <c r="J13" s="543"/>
      <c r="K13" s="404"/>
      <c r="L13" s="226"/>
      <c r="M13" s="223"/>
      <c r="N13" s="226"/>
      <c r="O13" s="223"/>
      <c r="P13" s="226"/>
      <c r="Q13" s="223"/>
      <c r="R13" s="226"/>
      <c r="S13" s="223"/>
      <c r="T13" s="226"/>
    </row>
    <row r="14" spans="1:20" s="6" customFormat="1" ht="31.95" customHeight="1" x14ac:dyDescent="0.3">
      <c r="A14" s="540"/>
      <c r="B14" s="47"/>
      <c r="C14" s="225"/>
      <c r="D14" s="7"/>
      <c r="E14" s="225"/>
      <c r="F14" s="285" t="s">
        <v>68</v>
      </c>
      <c r="G14" s="225"/>
      <c r="H14" s="279" t="s">
        <v>160</v>
      </c>
      <c r="I14" s="225"/>
      <c r="J14" s="543"/>
      <c r="K14" s="404"/>
      <c r="L14" s="226"/>
      <c r="M14" s="223"/>
      <c r="N14" s="226"/>
      <c r="O14" s="223"/>
      <c r="P14" s="226"/>
      <c r="Q14" s="223"/>
      <c r="R14" s="226"/>
      <c r="S14" s="223"/>
      <c r="T14" s="226"/>
    </row>
    <row r="15" spans="1:20" s="23" customFormat="1" ht="31.2" x14ac:dyDescent="0.3">
      <c r="A15" s="540"/>
      <c r="B15" s="47" t="s">
        <v>161</v>
      </c>
      <c r="D15" s="7" t="s">
        <v>147</v>
      </c>
      <c r="E15" s="225"/>
      <c r="F15" s="285" t="s">
        <v>68</v>
      </c>
      <c r="H15" s="279" t="s">
        <v>162</v>
      </c>
      <c r="I15" s="225"/>
      <c r="J15" s="543"/>
      <c r="K15" s="404"/>
      <c r="L15" s="226"/>
      <c r="M15" s="223"/>
      <c r="N15" s="226"/>
      <c r="O15" s="223"/>
      <c r="P15" s="226"/>
      <c r="Q15" s="223"/>
      <c r="R15" s="226"/>
      <c r="S15" s="223"/>
      <c r="T15" s="226"/>
    </row>
    <row r="16" spans="1:20" s="23" customFormat="1" ht="31.2" x14ac:dyDescent="0.3">
      <c r="A16" s="540"/>
      <c r="B16" s="47" t="s">
        <v>163</v>
      </c>
      <c r="D16" s="7" t="s">
        <v>147</v>
      </c>
      <c r="E16" s="225"/>
      <c r="F16" s="285" t="s">
        <v>68</v>
      </c>
      <c r="H16" s="279" t="s">
        <v>164</v>
      </c>
      <c r="I16" s="225"/>
      <c r="J16" s="544"/>
      <c r="K16" s="405"/>
      <c r="L16" s="226"/>
      <c r="M16" s="223"/>
      <c r="N16" s="226"/>
      <c r="O16" s="223"/>
      <c r="P16" s="226"/>
      <c r="Q16" s="223"/>
      <c r="R16" s="226"/>
      <c r="S16" s="223"/>
      <c r="T16" s="226"/>
    </row>
    <row r="17" spans="1:19" s="23" customFormat="1" x14ac:dyDescent="0.3">
      <c r="A17" s="539" t="s">
        <v>165</v>
      </c>
      <c r="B17" s="46" t="s">
        <v>145</v>
      </c>
      <c r="C17" s="225"/>
      <c r="D17" s="17"/>
      <c r="E17" s="225"/>
      <c r="F17" s="17"/>
      <c r="G17" s="225"/>
      <c r="H17" s="17"/>
      <c r="I17" s="225"/>
      <c r="J17" s="225"/>
      <c r="K17" s="401"/>
      <c r="M17" s="225"/>
      <c r="O17" s="225"/>
      <c r="Q17" s="225"/>
      <c r="S17" s="225"/>
    </row>
    <row r="18" spans="1:19" s="23" customFormat="1" ht="31.2" x14ac:dyDescent="0.3">
      <c r="A18" s="540"/>
      <c r="B18" s="47" t="s">
        <v>146</v>
      </c>
      <c r="C18" s="225"/>
      <c r="D18" s="7" t="s">
        <v>147</v>
      </c>
      <c r="E18" s="225"/>
      <c r="F18" s="285" t="s">
        <v>68</v>
      </c>
      <c r="G18" s="377"/>
      <c r="H18" s="279" t="s">
        <v>166</v>
      </c>
      <c r="I18" s="225"/>
      <c r="J18" s="545" t="s">
        <v>1314</v>
      </c>
      <c r="K18" s="402" t="s">
        <v>1139</v>
      </c>
      <c r="M18" s="223"/>
      <c r="O18" s="223"/>
      <c r="Q18" s="223"/>
      <c r="S18" s="223"/>
    </row>
    <row r="19" spans="1:19" s="23" customFormat="1" ht="31.2" x14ac:dyDescent="0.3">
      <c r="A19" s="540"/>
      <c r="B19" s="47" t="s">
        <v>153</v>
      </c>
      <c r="C19" s="225"/>
      <c r="D19" s="7" t="s">
        <v>167</v>
      </c>
      <c r="E19" s="225"/>
      <c r="F19" s="285" t="s">
        <v>68</v>
      </c>
      <c r="G19" s="225"/>
      <c r="H19" s="279" t="s">
        <v>168</v>
      </c>
      <c r="I19" s="225"/>
      <c r="J19" s="546"/>
      <c r="K19" s="403" t="s">
        <v>1140</v>
      </c>
      <c r="M19" s="223"/>
      <c r="O19" s="223"/>
      <c r="Q19" s="223"/>
      <c r="S19" s="223"/>
    </row>
    <row r="20" spans="1:19" s="23" customFormat="1" ht="31.2" x14ac:dyDescent="0.3">
      <c r="A20" s="540"/>
      <c r="B20" s="47" t="s">
        <v>156</v>
      </c>
      <c r="C20" s="225"/>
      <c r="D20" s="7" t="s">
        <v>167</v>
      </c>
      <c r="E20" s="225"/>
      <c r="F20" s="285" t="s">
        <v>68</v>
      </c>
      <c r="G20" s="225"/>
      <c r="H20" s="279" t="s">
        <v>170</v>
      </c>
      <c r="I20" s="225"/>
      <c r="J20" s="546"/>
      <c r="K20" s="403"/>
      <c r="M20" s="223"/>
      <c r="O20" s="223"/>
      <c r="Q20" s="223"/>
      <c r="S20" s="223"/>
    </row>
    <row r="21" spans="1:19" s="23" customFormat="1" ht="31.2" x14ac:dyDescent="0.3">
      <c r="A21" s="540"/>
      <c r="B21" s="47" t="s">
        <v>158</v>
      </c>
      <c r="C21" s="225"/>
      <c r="D21" s="7" t="s">
        <v>147</v>
      </c>
      <c r="E21" s="225"/>
      <c r="F21" s="285" t="s">
        <v>68</v>
      </c>
      <c r="G21" s="225"/>
      <c r="H21" s="279" t="s">
        <v>171</v>
      </c>
      <c r="I21" s="225"/>
      <c r="J21" s="547"/>
      <c r="K21" s="404"/>
      <c r="M21" s="223"/>
      <c r="O21" s="223"/>
      <c r="Q21" s="223"/>
      <c r="S21" s="223"/>
    </row>
    <row r="22" spans="1:19" s="23" customFormat="1" ht="31.2" x14ac:dyDescent="0.3">
      <c r="A22" s="540"/>
      <c r="B22" s="47" t="s">
        <v>161</v>
      </c>
      <c r="D22" s="7" t="s">
        <v>167</v>
      </c>
      <c r="E22" s="225"/>
      <c r="F22" s="285" t="s">
        <v>68</v>
      </c>
      <c r="G22" s="225"/>
      <c r="H22" s="279" t="s">
        <v>171</v>
      </c>
      <c r="I22" s="225"/>
      <c r="J22" s="547"/>
      <c r="K22" s="404"/>
      <c r="M22" s="223"/>
      <c r="O22" s="223"/>
      <c r="Q22" s="223"/>
      <c r="S22" s="223"/>
    </row>
    <row r="23" spans="1:19" s="23" customFormat="1" ht="88.8" customHeight="1" x14ac:dyDescent="0.3">
      <c r="A23" s="540"/>
      <c r="B23" s="47" t="s">
        <v>163</v>
      </c>
      <c r="D23" s="7" t="s">
        <v>147</v>
      </c>
      <c r="E23" s="225"/>
      <c r="F23" s="285" t="s">
        <v>68</v>
      </c>
      <c r="H23" s="279" t="s">
        <v>164</v>
      </c>
      <c r="I23" s="225"/>
      <c r="J23" s="547"/>
      <c r="K23" s="404"/>
      <c r="M23" s="223"/>
      <c r="O23" s="223"/>
      <c r="Q23" s="223"/>
      <c r="S23" s="223"/>
    </row>
    <row r="24" spans="1:19" s="23" customFormat="1" x14ac:dyDescent="0.3">
      <c r="A24" s="66"/>
      <c r="K24" s="406"/>
    </row>
    <row r="25" spans="1:19" s="8" customFormat="1" x14ac:dyDescent="0.3">
      <c r="A25" s="67"/>
      <c r="K25" s="407"/>
    </row>
  </sheetData>
  <mergeCells count="4">
    <mergeCell ref="A7:A16"/>
    <mergeCell ref="A17:A23"/>
    <mergeCell ref="J8:J16"/>
    <mergeCell ref="J18:J23"/>
  </mergeCells>
  <hyperlinks>
    <hyperlink ref="F8" r:id="rId1"/>
    <hyperlink ref="F10" r:id="rId2"/>
    <hyperlink ref="F11" r:id="rId3"/>
    <hyperlink ref="F13" r:id="rId4"/>
    <hyperlink ref="F14" r:id="rId5"/>
    <hyperlink ref="F15" r:id="rId6"/>
    <hyperlink ref="F18" r:id="rId7"/>
    <hyperlink ref="F19" r:id="rId8"/>
    <hyperlink ref="F21" r:id="rId9"/>
    <hyperlink ref="F22" r:id="rId10"/>
    <hyperlink ref="F16" r:id="rId11"/>
    <hyperlink ref="F23" r:id="rId12"/>
    <hyperlink ref="F9" r:id="rId13"/>
    <hyperlink ref="F20" r:id="rId14"/>
  </hyperlinks>
  <pageMargins left="0.23622047244094491" right="0.23622047244094491" top="0.74803149606299213" bottom="0.74803149606299213" header="0.31496062992125984" footer="0.31496062992125984"/>
  <pageSetup paperSize="8" scale="89" orientation="landscape"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7A516"/>
  </sheetPr>
  <dimension ref="A1:T14"/>
  <sheetViews>
    <sheetView zoomScale="90" zoomScaleNormal="90" workbookViewId="0">
      <selection activeCell="J10" sqref="J10"/>
    </sheetView>
  </sheetViews>
  <sheetFormatPr baseColWidth="10" defaultColWidth="10.5" defaultRowHeight="15.6" x14ac:dyDescent="0.3"/>
  <cols>
    <col min="1" max="1" width="14.3984375" customWidth="1"/>
    <col min="2" max="2" width="42.3984375" customWidth="1"/>
    <col min="3" max="3" width="3" customWidth="1"/>
    <col min="4" max="4" width="24" customWidth="1"/>
    <col min="5" max="5" width="3" customWidth="1"/>
    <col min="6" max="6" width="22.3984375" customWidth="1"/>
    <col min="7" max="7" width="3" customWidth="1"/>
    <col min="8" max="8" width="22.3984375" customWidth="1"/>
    <col min="9" max="9" width="3" customWidth="1"/>
    <col min="10" max="10" width="39.5" customWidth="1"/>
    <col min="11" max="11" width="39.5"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3" t="s">
        <v>1127</v>
      </c>
    </row>
    <row r="3" spans="1:20" s="22" customFormat="1" ht="135" x14ac:dyDescent="0.3">
      <c r="A3" s="201" t="s">
        <v>1128</v>
      </c>
      <c r="B3" s="39" t="s">
        <v>1129</v>
      </c>
      <c r="D3" s="7" t="s">
        <v>413</v>
      </c>
      <c r="F3" s="40"/>
      <c r="H3" s="40"/>
      <c r="J3" s="222"/>
      <c r="K3" s="410"/>
      <c r="M3" s="223"/>
      <c r="O3" s="223"/>
      <c r="Q3" s="223"/>
      <c r="S3" s="223"/>
    </row>
    <row r="4" spans="1:20" s="21" customFormat="1" ht="18.600000000000001" x14ac:dyDescent="0.3">
      <c r="A4" s="38"/>
      <c r="B4" s="30"/>
      <c r="D4" s="30"/>
      <c r="F4" s="30"/>
      <c r="H4" s="30"/>
      <c r="J4" s="31"/>
      <c r="K4" s="411"/>
      <c r="M4" s="31"/>
    </row>
    <row r="5" spans="1:20" s="35" customFormat="1" ht="130.19999999999999" x14ac:dyDescent="0.3">
      <c r="A5" s="33"/>
      <c r="B5" s="34" t="s">
        <v>134</v>
      </c>
      <c r="D5" s="69" t="s">
        <v>135</v>
      </c>
      <c r="E5" s="28"/>
      <c r="F5" s="69" t="s">
        <v>136</v>
      </c>
      <c r="G5" s="28"/>
      <c r="H5" s="69" t="s">
        <v>137</v>
      </c>
      <c r="J5" s="29" t="s">
        <v>138</v>
      </c>
      <c r="K5" s="412" t="s">
        <v>1165</v>
      </c>
      <c r="L5" s="28"/>
      <c r="M5" s="29" t="s">
        <v>140</v>
      </c>
      <c r="N5" s="28"/>
      <c r="O5" s="29" t="s">
        <v>141</v>
      </c>
      <c r="P5" s="28"/>
      <c r="Q5" s="29" t="s">
        <v>142</v>
      </c>
      <c r="R5" s="28"/>
      <c r="S5" s="29" t="s">
        <v>143</v>
      </c>
      <c r="T5" s="28"/>
    </row>
    <row r="6" spans="1:20" s="21" customFormat="1" ht="18.600000000000001" x14ac:dyDescent="0.3">
      <c r="A6" s="38"/>
      <c r="B6" s="30"/>
      <c r="D6" s="30"/>
      <c r="F6" s="30"/>
      <c r="H6" s="30"/>
      <c r="J6" s="31" t="s">
        <v>1130</v>
      </c>
      <c r="K6" s="411"/>
      <c r="M6" s="31"/>
      <c r="O6" s="31"/>
      <c r="Q6" s="31"/>
      <c r="S6" s="31"/>
    </row>
    <row r="7" spans="1:20" s="22" customFormat="1" ht="30" x14ac:dyDescent="0.3">
      <c r="A7" s="201" t="s">
        <v>176</v>
      </c>
      <c r="B7" s="39" t="s">
        <v>1131</v>
      </c>
      <c r="D7" s="7" t="s">
        <v>72</v>
      </c>
      <c r="F7" s="40"/>
      <c r="H7" s="40"/>
      <c r="J7" s="222"/>
      <c r="K7" s="410"/>
      <c r="M7" s="223"/>
      <c r="N7" s="21"/>
      <c r="O7" s="223"/>
      <c r="P7" s="21"/>
      <c r="Q7" s="223"/>
      <c r="R7" s="21"/>
      <c r="S7" s="223"/>
    </row>
    <row r="8" spans="1:20" s="21" customFormat="1" ht="18.600000000000001" x14ac:dyDescent="0.3">
      <c r="A8" s="38"/>
      <c r="B8" s="30"/>
      <c r="D8" s="30"/>
      <c r="F8" s="30"/>
      <c r="H8" s="30"/>
      <c r="J8" s="31"/>
      <c r="K8" s="411"/>
      <c r="M8" s="31"/>
      <c r="O8" s="31"/>
      <c r="Q8" s="31"/>
      <c r="S8" s="31"/>
    </row>
    <row r="9" spans="1:20" s="6" customFormat="1" ht="18.600000000000001" x14ac:dyDescent="0.3">
      <c r="A9" s="224"/>
      <c r="B9" s="46" t="s">
        <v>145</v>
      </c>
      <c r="C9" s="225"/>
      <c r="D9" s="17"/>
      <c r="E9" s="225"/>
      <c r="F9" s="17"/>
      <c r="G9" s="21"/>
      <c r="H9" s="17"/>
      <c r="I9" s="21"/>
      <c r="J9" s="225"/>
      <c r="K9" s="410"/>
      <c r="L9" s="21"/>
      <c r="M9" s="225"/>
      <c r="N9" s="21"/>
      <c r="O9" s="225"/>
      <c r="P9" s="21"/>
      <c r="Q9" s="225"/>
      <c r="R9" s="21"/>
      <c r="S9" s="225"/>
      <c r="T9" s="21"/>
    </row>
    <row r="10" spans="1:20" s="6" customFormat="1" ht="409.6" x14ac:dyDescent="0.3">
      <c r="A10" s="224"/>
      <c r="B10" s="15" t="s">
        <v>1132</v>
      </c>
      <c r="C10" s="225"/>
      <c r="D10" s="7" t="s">
        <v>150</v>
      </c>
      <c r="E10" s="225"/>
      <c r="F10" s="292" t="s">
        <v>1133</v>
      </c>
      <c r="G10" s="22"/>
      <c r="H10" s="293" t="s">
        <v>1134</v>
      </c>
      <c r="I10" s="22"/>
      <c r="J10" s="482" t="s">
        <v>1310</v>
      </c>
      <c r="K10" s="460" t="s">
        <v>1190</v>
      </c>
      <c r="L10" s="22"/>
      <c r="M10" s="223"/>
      <c r="N10" s="22"/>
      <c r="O10" s="223"/>
      <c r="P10" s="22"/>
      <c r="Q10" s="223"/>
      <c r="R10" s="22"/>
      <c r="S10" s="223"/>
      <c r="T10" s="22"/>
    </row>
    <row r="11" spans="1:20" s="6" customFormat="1" ht="62.4" x14ac:dyDescent="0.3">
      <c r="A11" s="224"/>
      <c r="B11" s="15"/>
      <c r="C11" s="225"/>
      <c r="D11" s="7"/>
      <c r="E11" s="225"/>
      <c r="F11" s="285" t="s">
        <v>68</v>
      </c>
      <c r="G11" s="22"/>
      <c r="H11" s="7" t="s">
        <v>1135</v>
      </c>
      <c r="I11" s="22"/>
      <c r="J11" s="479"/>
      <c r="K11" s="437"/>
      <c r="L11" s="22"/>
      <c r="M11" s="223"/>
      <c r="N11" s="22"/>
      <c r="O11" s="223"/>
      <c r="P11" s="22"/>
      <c r="Q11" s="223"/>
      <c r="R11" s="22"/>
      <c r="S11" s="223"/>
      <c r="T11" s="22"/>
    </row>
    <row r="12" spans="1:20" s="6" customFormat="1" ht="75" x14ac:dyDescent="0.3">
      <c r="A12" s="224"/>
      <c r="B12" s="15" t="s">
        <v>1136</v>
      </c>
      <c r="C12" s="225"/>
      <c r="D12" s="7" t="s">
        <v>101</v>
      </c>
      <c r="E12" s="225"/>
      <c r="F12" s="7" t="str">
        <f>IF(D12=[2]Lists!$K$4,"&lt; Input URL to data source &gt;",IF(D12=[2]Lists!$K$5,"&lt; Reference section in EITI Report or URL &gt;",IF(D12=[2]Lists!$K$6,"&lt; Reference evidence of non-applicability &gt;","")))</f>
        <v/>
      </c>
      <c r="G12" s="21"/>
      <c r="H12" s="7" t="str">
        <f>IF(F12=[2]Lists!$K$4,"&lt; Input URL to data source &gt;",IF(F12=[2]Lists!$K$5,"&lt; Reference section in EITI Report or URL &gt;",IF(F12=[2]Lists!$K$6,"&lt; Reference evidence of non-applicability &gt;","")))</f>
        <v/>
      </c>
      <c r="I12" s="21"/>
      <c r="J12" s="480"/>
      <c r="K12" s="435" t="s">
        <v>1191</v>
      </c>
      <c r="L12" s="21"/>
      <c r="M12" s="223"/>
      <c r="N12" s="21"/>
      <c r="O12" s="223"/>
      <c r="P12" s="21"/>
      <c r="Q12" s="223"/>
      <c r="R12" s="21"/>
      <c r="S12" s="223"/>
      <c r="T12" s="21"/>
    </row>
    <row r="13" spans="1:20" s="6" customFormat="1" ht="247.95" customHeight="1" x14ac:dyDescent="0.3">
      <c r="A13" s="224"/>
      <c r="B13" s="15" t="s">
        <v>1137</v>
      </c>
      <c r="C13" s="225"/>
      <c r="D13" s="7" t="s">
        <v>147</v>
      </c>
      <c r="E13" s="225"/>
      <c r="F13" s="285" t="s">
        <v>68</v>
      </c>
      <c r="G13" s="22"/>
      <c r="H13" s="7" t="s">
        <v>1138</v>
      </c>
      <c r="I13" s="22"/>
      <c r="J13" s="497" t="s">
        <v>1297</v>
      </c>
      <c r="K13" s="458" t="s">
        <v>1192</v>
      </c>
      <c r="L13" s="22"/>
      <c r="M13" s="223"/>
      <c r="N13" s="22"/>
      <c r="O13" s="223"/>
      <c r="P13" s="22"/>
      <c r="Q13" s="223"/>
      <c r="R13" s="22"/>
      <c r="S13" s="223"/>
      <c r="T13" s="22"/>
    </row>
    <row r="14" spans="1:20" s="8" customFormat="1" ht="124.8" x14ac:dyDescent="0.3">
      <c r="A14" s="43"/>
      <c r="D14" s="7" t="s">
        <v>150</v>
      </c>
      <c r="F14" s="285" t="s">
        <v>1295</v>
      </c>
      <c r="H14" s="7"/>
      <c r="J14" s="62" t="s">
        <v>1296</v>
      </c>
      <c r="K14" s="415"/>
    </row>
  </sheetData>
  <hyperlinks>
    <hyperlink ref="F13" r:id="rId1"/>
    <hyperlink ref="F11" r:id="rId2"/>
    <hyperlink ref="F14" r:id="rId3"/>
  </hyperlinks>
  <pageMargins left="0.7" right="0.7" top="0.75" bottom="0.75" header="0.3" footer="0.3"/>
  <pageSetup paperSize="8"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7A516"/>
    <pageSetUpPr fitToPage="1"/>
  </sheetPr>
  <dimension ref="A1:T52"/>
  <sheetViews>
    <sheetView topLeftCell="C1" zoomScaleNormal="100" workbookViewId="0">
      <selection activeCell="F51" sqref="F51"/>
    </sheetView>
  </sheetViews>
  <sheetFormatPr baseColWidth="10" defaultColWidth="10.5" defaultRowHeight="15.6" x14ac:dyDescent="0.3"/>
  <cols>
    <col min="1" max="1" width="13" style="27" customWidth="1"/>
    <col min="2" max="2" width="51.69921875" style="352" customWidth="1"/>
    <col min="3" max="3" width="3.5" customWidth="1"/>
    <col min="4" max="4" width="29" customWidth="1"/>
    <col min="5" max="5" width="3.5" customWidth="1"/>
    <col min="6" max="6" width="52.19921875" customWidth="1"/>
    <col min="7" max="7" width="3.5" customWidth="1"/>
    <col min="8" max="8" width="28.59765625" customWidth="1"/>
    <col min="9" max="9" width="3.5" customWidth="1"/>
    <col min="10" max="10" width="44" customWidth="1"/>
    <col min="11" max="11" width="44"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4" t="s">
        <v>172</v>
      </c>
      <c r="B1" s="348"/>
    </row>
    <row r="3" spans="1:20" s="22" customFormat="1" ht="135" x14ac:dyDescent="0.3">
      <c r="A3" s="201" t="s">
        <v>173</v>
      </c>
      <c r="B3" s="39" t="s">
        <v>174</v>
      </c>
      <c r="D3" s="7" t="s">
        <v>175</v>
      </c>
      <c r="F3" s="40"/>
      <c r="H3" s="40"/>
      <c r="J3" s="222"/>
      <c r="K3" s="410"/>
      <c r="M3" s="223"/>
      <c r="O3" s="223"/>
      <c r="Q3" s="223"/>
      <c r="S3" s="223"/>
    </row>
    <row r="4" spans="1:20" s="21" customFormat="1" ht="18.600000000000001" x14ac:dyDescent="0.3">
      <c r="A4" s="50"/>
      <c r="B4" s="349"/>
      <c r="D4" s="30"/>
      <c r="F4" s="30"/>
      <c r="H4" s="30"/>
      <c r="J4" s="31"/>
      <c r="K4" s="411"/>
      <c r="M4" s="31"/>
      <c r="O4" s="31"/>
      <c r="Q4" s="31"/>
      <c r="S4" s="31"/>
    </row>
    <row r="5" spans="1:20" s="266" customFormat="1" ht="81" x14ac:dyDescent="0.3">
      <c r="A5" s="268"/>
      <c r="B5" s="265" t="s">
        <v>134</v>
      </c>
      <c r="D5" s="265" t="s">
        <v>135</v>
      </c>
      <c r="F5" s="265" t="s">
        <v>136</v>
      </c>
      <c r="H5" s="265" t="s">
        <v>137</v>
      </c>
      <c r="I5" s="264"/>
      <c r="J5" s="267" t="s">
        <v>138</v>
      </c>
      <c r="K5" s="412" t="s">
        <v>139</v>
      </c>
      <c r="M5" s="267" t="s">
        <v>140</v>
      </c>
      <c r="O5" s="267" t="s">
        <v>141</v>
      </c>
      <c r="Q5" s="267" t="s">
        <v>142</v>
      </c>
      <c r="S5" s="267" t="s">
        <v>143</v>
      </c>
    </row>
    <row r="6" spans="1:20" s="21" customFormat="1" ht="18.600000000000001" x14ac:dyDescent="0.3">
      <c r="A6" s="50"/>
      <c r="B6" s="349"/>
      <c r="D6" s="30"/>
      <c r="F6" s="30"/>
      <c r="H6" s="30"/>
      <c r="J6" s="31"/>
      <c r="K6" s="411"/>
      <c r="M6" s="31"/>
      <c r="O6" s="31"/>
      <c r="Q6" s="31"/>
      <c r="S6" s="31"/>
    </row>
    <row r="7" spans="1:20" s="22" customFormat="1" ht="210" x14ac:dyDescent="0.3">
      <c r="A7" s="201" t="s">
        <v>176</v>
      </c>
      <c r="B7" s="39" t="s">
        <v>177</v>
      </c>
      <c r="D7" s="7" t="s">
        <v>72</v>
      </c>
      <c r="F7" s="40"/>
      <c r="H7" s="40"/>
      <c r="J7" s="379"/>
      <c r="K7" s="414" t="s">
        <v>1142</v>
      </c>
      <c r="M7" s="223"/>
      <c r="O7" s="223"/>
    </row>
    <row r="8" spans="1:20" s="21" customFormat="1" ht="18.600000000000001" x14ac:dyDescent="0.3">
      <c r="A8" s="50"/>
      <c r="B8" s="349"/>
      <c r="D8" s="30"/>
      <c r="F8" s="30"/>
      <c r="H8" s="30"/>
      <c r="J8" s="379"/>
      <c r="K8" s="413"/>
      <c r="M8" s="31"/>
      <c r="O8" s="31"/>
    </row>
    <row r="9" spans="1:20" s="12" customFormat="1" ht="18.600000000000001" x14ac:dyDescent="0.3">
      <c r="A9" s="548" t="s">
        <v>144</v>
      </c>
      <c r="B9" s="17" t="s">
        <v>145</v>
      </c>
      <c r="C9" s="226"/>
      <c r="D9" s="17"/>
      <c r="E9" s="226"/>
      <c r="F9" s="17"/>
      <c r="G9" s="226"/>
      <c r="H9" s="17"/>
      <c r="I9" s="226"/>
      <c r="J9" s="379"/>
      <c r="K9" s="413"/>
      <c r="L9" s="226"/>
      <c r="M9" s="223"/>
      <c r="N9" s="21"/>
      <c r="O9" s="223"/>
      <c r="P9" s="21"/>
      <c r="Q9" s="223"/>
      <c r="R9" s="21"/>
      <c r="S9" s="223"/>
      <c r="T9" s="226"/>
    </row>
    <row r="10" spans="1:20" s="12" customFormat="1" ht="18.600000000000001" x14ac:dyDescent="0.3">
      <c r="A10" s="548"/>
      <c r="B10" s="17"/>
      <c r="C10" s="226"/>
      <c r="D10" s="17"/>
      <c r="E10" s="226"/>
      <c r="F10" s="17"/>
      <c r="G10" s="226"/>
      <c r="H10" s="17"/>
      <c r="I10" s="226"/>
      <c r="J10" s="379"/>
      <c r="K10" s="413"/>
      <c r="L10" s="226"/>
      <c r="M10" s="223"/>
      <c r="N10" s="21"/>
      <c r="O10" s="223"/>
      <c r="P10" s="21"/>
      <c r="Q10" s="223"/>
      <c r="R10" s="21"/>
      <c r="S10" s="223"/>
      <c r="T10" s="226"/>
    </row>
    <row r="11" spans="1:20" s="12" customFormat="1" ht="36" customHeight="1" x14ac:dyDescent="0.3">
      <c r="A11" s="548"/>
      <c r="B11" s="70" t="s">
        <v>178</v>
      </c>
      <c r="C11" s="226"/>
      <c r="D11" s="7" t="s">
        <v>179</v>
      </c>
      <c r="E11" s="226"/>
      <c r="F11" s="304" t="s">
        <v>74</v>
      </c>
      <c r="G11" s="226"/>
      <c r="H11" s="279" t="s">
        <v>180</v>
      </c>
      <c r="I11" s="226"/>
      <c r="J11" s="379"/>
      <c r="K11" s="413"/>
      <c r="L11" s="21"/>
      <c r="M11" s="223"/>
      <c r="N11" s="21"/>
      <c r="O11" s="223"/>
      <c r="P11" s="21"/>
      <c r="Q11" s="223"/>
      <c r="R11" s="21"/>
      <c r="S11" s="223"/>
      <c r="T11" s="21"/>
    </row>
    <row r="12" spans="1:20" s="12" customFormat="1" ht="37.950000000000003" customHeight="1" x14ac:dyDescent="0.3">
      <c r="A12" s="548"/>
      <c r="B12" s="70"/>
      <c r="C12" s="226"/>
      <c r="D12" s="7" t="s">
        <v>181</v>
      </c>
      <c r="E12" s="226"/>
      <c r="F12" s="304" t="s">
        <v>68</v>
      </c>
      <c r="G12" s="226"/>
      <c r="H12" s="279" t="s">
        <v>182</v>
      </c>
      <c r="I12" s="226"/>
      <c r="J12" s="379"/>
      <c r="K12" s="413"/>
      <c r="L12" s="21"/>
      <c r="M12" s="223"/>
      <c r="N12" s="21"/>
      <c r="O12" s="223"/>
      <c r="P12" s="21"/>
      <c r="Q12" s="223"/>
      <c r="R12" s="21"/>
      <c r="S12" s="223"/>
      <c r="T12" s="21"/>
    </row>
    <row r="13" spans="1:20" s="12" customFormat="1" ht="31.2" x14ac:dyDescent="0.3">
      <c r="A13" s="549"/>
      <c r="B13" s="17" t="s">
        <v>183</v>
      </c>
      <c r="C13" s="226"/>
      <c r="D13" s="7" t="s">
        <v>147</v>
      </c>
      <c r="E13" s="226"/>
      <c r="F13" s="304" t="s">
        <v>74</v>
      </c>
      <c r="G13" s="226"/>
      <c r="H13" s="279" t="s">
        <v>184</v>
      </c>
      <c r="I13" s="226"/>
      <c r="J13" s="379"/>
      <c r="K13" s="413"/>
      <c r="L13" s="22"/>
      <c r="M13" s="223"/>
      <c r="N13" s="22"/>
      <c r="O13" s="223"/>
      <c r="P13" s="22"/>
      <c r="Q13" s="223"/>
      <c r="R13" s="22"/>
      <c r="S13" s="223"/>
      <c r="T13" s="22"/>
    </row>
    <row r="14" spans="1:20" s="12" customFormat="1" ht="45" x14ac:dyDescent="0.3">
      <c r="A14" s="549"/>
      <c r="B14" s="17"/>
      <c r="C14" s="226"/>
      <c r="D14" s="7"/>
      <c r="E14" s="226"/>
      <c r="F14" s="304" t="s">
        <v>68</v>
      </c>
      <c r="G14" s="226"/>
      <c r="H14" s="279" t="s">
        <v>185</v>
      </c>
      <c r="I14" s="226"/>
      <c r="J14" s="379"/>
      <c r="K14" s="413"/>
      <c r="L14" s="22"/>
      <c r="M14" s="223"/>
      <c r="N14" s="22"/>
      <c r="O14" s="223"/>
      <c r="P14" s="22"/>
      <c r="Q14" s="223"/>
      <c r="R14" s="22"/>
      <c r="S14" s="223"/>
      <c r="T14" s="22"/>
    </row>
    <row r="15" spans="1:20" s="12" customFormat="1" ht="31.2" x14ac:dyDescent="0.3">
      <c r="A15" s="549"/>
      <c r="B15" s="17" t="s">
        <v>186</v>
      </c>
      <c r="C15" s="226"/>
      <c r="D15" s="7" t="s">
        <v>147</v>
      </c>
      <c r="E15" s="226"/>
      <c r="F15" s="304" t="s">
        <v>74</v>
      </c>
      <c r="G15" s="226"/>
      <c r="H15" s="279" t="s">
        <v>187</v>
      </c>
      <c r="I15" s="226"/>
      <c r="J15" s="379"/>
      <c r="K15" s="413"/>
      <c r="L15" s="21"/>
      <c r="M15" s="223"/>
      <c r="N15" s="21"/>
      <c r="O15" s="223"/>
      <c r="P15" s="21"/>
      <c r="Q15" s="223"/>
      <c r="R15" s="21"/>
      <c r="S15" s="223"/>
      <c r="T15" s="21"/>
    </row>
    <row r="16" spans="1:20" s="12" customFormat="1" ht="150" x14ac:dyDescent="0.3">
      <c r="A16" s="549"/>
      <c r="B16" s="17"/>
      <c r="C16" s="226"/>
      <c r="D16" s="7"/>
      <c r="E16" s="226"/>
      <c r="F16" s="304" t="s">
        <v>68</v>
      </c>
      <c r="G16" s="226"/>
      <c r="H16" s="279" t="s">
        <v>188</v>
      </c>
      <c r="I16" s="226"/>
      <c r="J16" s="305" t="s">
        <v>189</v>
      </c>
      <c r="K16" s="414"/>
      <c r="L16" s="21"/>
      <c r="M16" s="223"/>
      <c r="N16" s="21"/>
      <c r="O16" s="223"/>
      <c r="P16" s="21"/>
      <c r="Q16" s="223"/>
      <c r="R16" s="21"/>
      <c r="S16" s="223"/>
      <c r="T16" s="21"/>
    </row>
    <row r="17" spans="1:20" s="12" customFormat="1" ht="75" x14ac:dyDescent="0.3">
      <c r="A17" s="549"/>
      <c r="B17" s="70" t="s">
        <v>190</v>
      </c>
      <c r="C17" s="226"/>
      <c r="D17" s="7" t="s">
        <v>147</v>
      </c>
      <c r="E17" s="226"/>
      <c r="F17" s="304" t="s">
        <v>71</v>
      </c>
      <c r="G17" s="226"/>
      <c r="H17" s="279" t="s">
        <v>191</v>
      </c>
      <c r="I17" s="226"/>
      <c r="J17" s="379"/>
      <c r="K17" s="413"/>
      <c r="L17" s="226"/>
      <c r="M17" s="223"/>
      <c r="N17" s="226"/>
      <c r="O17" s="223"/>
      <c r="P17" s="226"/>
      <c r="Q17" s="223"/>
      <c r="R17" s="226"/>
      <c r="S17" s="223"/>
      <c r="T17" s="226"/>
    </row>
    <row r="18" spans="1:20" s="12" customFormat="1" ht="31.2" x14ac:dyDescent="0.3">
      <c r="A18" s="549"/>
      <c r="B18" s="271" t="s">
        <v>192</v>
      </c>
      <c r="C18" s="226"/>
      <c r="D18" s="7" t="s">
        <v>193</v>
      </c>
      <c r="E18" s="226"/>
      <c r="F18" s="304" t="s">
        <v>74</v>
      </c>
      <c r="G18" s="226"/>
      <c r="H18" s="279" t="s">
        <v>194</v>
      </c>
      <c r="I18" s="226"/>
      <c r="J18" s="379"/>
      <c r="K18" s="413"/>
      <c r="L18" s="226"/>
      <c r="M18" s="223"/>
      <c r="N18" s="226"/>
      <c r="O18" s="223"/>
      <c r="P18" s="226"/>
      <c r="Q18" s="223"/>
      <c r="R18" s="226"/>
      <c r="S18" s="223"/>
      <c r="T18" s="226"/>
    </row>
    <row r="19" spans="1:20" s="12" customFormat="1" ht="28.95" customHeight="1" x14ac:dyDescent="0.3">
      <c r="A19" s="549"/>
      <c r="B19" s="271"/>
      <c r="C19" s="226"/>
      <c r="D19" s="7" t="s">
        <v>195</v>
      </c>
      <c r="E19" s="226"/>
      <c r="F19" s="304" t="s">
        <v>68</v>
      </c>
      <c r="G19" s="226"/>
      <c r="H19" s="279" t="s">
        <v>196</v>
      </c>
      <c r="I19" s="226"/>
      <c r="J19" s="379"/>
      <c r="K19" s="413"/>
      <c r="L19" s="226"/>
      <c r="M19" s="223"/>
      <c r="N19" s="226"/>
      <c r="O19" s="223"/>
      <c r="P19" s="226"/>
      <c r="Q19" s="223"/>
      <c r="R19" s="226"/>
      <c r="S19" s="223"/>
      <c r="T19" s="226"/>
    </row>
    <row r="20" spans="1:20" s="12" customFormat="1" ht="31.2" x14ac:dyDescent="0.3">
      <c r="A20" s="549"/>
      <c r="B20" s="70" t="s">
        <v>197</v>
      </c>
      <c r="C20" s="226"/>
      <c r="D20" s="7" t="s">
        <v>147</v>
      </c>
      <c r="E20" s="226"/>
      <c r="F20" s="304" t="s">
        <v>74</v>
      </c>
      <c r="G20" s="226"/>
      <c r="H20" s="279" t="s">
        <v>198</v>
      </c>
      <c r="I20" s="226"/>
      <c r="J20" s="379"/>
      <c r="K20" s="413"/>
      <c r="L20" s="226"/>
      <c r="M20" s="223"/>
      <c r="N20" s="226"/>
      <c r="O20" s="223"/>
      <c r="P20" s="226"/>
      <c r="Q20" s="223"/>
      <c r="R20" s="226"/>
      <c r="S20" s="223"/>
      <c r="T20" s="226"/>
    </row>
    <row r="21" spans="1:20" s="12" customFormat="1" ht="32.700000000000003" customHeight="1" x14ac:dyDescent="0.3">
      <c r="A21" s="549"/>
      <c r="B21" s="70"/>
      <c r="C21" s="226"/>
      <c r="D21" s="7"/>
      <c r="E21" s="226"/>
      <c r="F21" s="304" t="s">
        <v>68</v>
      </c>
      <c r="G21" s="226"/>
      <c r="H21" s="279" t="s">
        <v>196</v>
      </c>
      <c r="I21" s="226"/>
      <c r="J21" s="379"/>
      <c r="K21" s="413"/>
      <c r="L21" s="226"/>
      <c r="M21" s="223"/>
      <c r="N21" s="226"/>
      <c r="O21" s="223"/>
      <c r="P21" s="226"/>
      <c r="Q21" s="223"/>
      <c r="R21" s="226"/>
      <c r="S21" s="223"/>
      <c r="T21" s="226"/>
    </row>
    <row r="22" spans="1:20" s="12" customFormat="1" ht="31.2" x14ac:dyDescent="0.3">
      <c r="A22" s="549"/>
      <c r="B22" s="17" t="s">
        <v>199</v>
      </c>
      <c r="C22" s="226"/>
      <c r="D22" s="7" t="s">
        <v>147</v>
      </c>
      <c r="E22" s="226"/>
      <c r="F22" s="304" t="s">
        <v>74</v>
      </c>
      <c r="G22" s="226"/>
      <c r="H22" s="279" t="s">
        <v>200</v>
      </c>
      <c r="I22" s="226"/>
      <c r="J22" s="379"/>
      <c r="K22" s="413"/>
      <c r="L22" s="23"/>
      <c r="M22" s="223"/>
      <c r="N22" s="23"/>
      <c r="O22" s="223"/>
      <c r="P22" s="23"/>
      <c r="Q22" s="223"/>
      <c r="R22" s="23"/>
      <c r="S22" s="223"/>
      <c r="T22" s="23"/>
    </row>
    <row r="23" spans="1:20" s="12" customFormat="1" ht="45" x14ac:dyDescent="0.3">
      <c r="A23" s="549"/>
      <c r="B23" s="17"/>
      <c r="C23" s="226"/>
      <c r="D23" s="7"/>
      <c r="E23" s="226"/>
      <c r="F23" s="304" t="s">
        <v>68</v>
      </c>
      <c r="G23" s="226"/>
      <c r="H23" s="279" t="s">
        <v>201</v>
      </c>
      <c r="I23" s="226"/>
      <c r="J23" s="379"/>
      <c r="K23" s="413"/>
      <c r="L23" s="23"/>
      <c r="M23" s="223"/>
      <c r="N23" s="23"/>
      <c r="O23" s="223"/>
      <c r="P23" s="23"/>
      <c r="Q23" s="223"/>
      <c r="R23" s="23"/>
      <c r="S23" s="223"/>
      <c r="T23" s="23"/>
    </row>
    <row r="24" spans="1:20" s="12" customFormat="1" ht="31.2" x14ac:dyDescent="0.3">
      <c r="A24" s="549"/>
      <c r="B24" s="17" t="s">
        <v>186</v>
      </c>
      <c r="C24" s="226"/>
      <c r="D24" s="7" t="s">
        <v>147</v>
      </c>
      <c r="E24" s="226"/>
      <c r="F24" s="304" t="s">
        <v>74</v>
      </c>
      <c r="G24" s="226"/>
      <c r="H24" s="279" t="s">
        <v>187</v>
      </c>
      <c r="I24" s="226"/>
      <c r="J24" s="379"/>
      <c r="K24" s="413"/>
      <c r="L24" s="23"/>
      <c r="M24" s="223"/>
      <c r="N24" s="23"/>
      <c r="O24" s="223"/>
      <c r="P24" s="23"/>
      <c r="Q24" s="223"/>
      <c r="R24" s="23"/>
      <c r="S24" s="223"/>
      <c r="T24" s="23"/>
    </row>
    <row r="25" spans="1:20" s="12" customFormat="1" ht="150" x14ac:dyDescent="0.3">
      <c r="A25" s="549"/>
      <c r="B25" s="17"/>
      <c r="C25" s="226"/>
      <c r="D25" s="7"/>
      <c r="E25" s="226"/>
      <c r="F25" s="304" t="s">
        <v>68</v>
      </c>
      <c r="G25" s="226"/>
      <c r="H25" s="279" t="s">
        <v>188</v>
      </c>
      <c r="I25" s="226"/>
      <c r="J25" s="305" t="s">
        <v>189</v>
      </c>
      <c r="K25" s="414"/>
      <c r="L25" s="23"/>
      <c r="M25" s="223"/>
      <c r="N25" s="23"/>
      <c r="O25" s="223"/>
      <c r="P25" s="23"/>
      <c r="Q25" s="223"/>
      <c r="R25" s="23"/>
      <c r="S25" s="223"/>
      <c r="T25" s="23"/>
    </row>
    <row r="26" spans="1:20" s="12" customFormat="1" ht="75" x14ac:dyDescent="0.3">
      <c r="A26" s="549"/>
      <c r="B26" s="70" t="s">
        <v>202</v>
      </c>
      <c r="C26" s="226"/>
      <c r="D26" s="7" t="s">
        <v>147</v>
      </c>
      <c r="E26" s="226"/>
      <c r="F26" s="304" t="s">
        <v>71</v>
      </c>
      <c r="G26" s="226"/>
      <c r="H26" s="279" t="s">
        <v>191</v>
      </c>
      <c r="I26" s="226"/>
      <c r="J26" s="379"/>
      <c r="K26" s="413"/>
      <c r="L26" s="23"/>
      <c r="M26" s="223"/>
      <c r="N26" s="23"/>
      <c r="O26" s="223"/>
      <c r="P26" s="23"/>
      <c r="Q26" s="223"/>
      <c r="R26" s="23"/>
      <c r="S26" s="223"/>
      <c r="T26" s="23"/>
    </row>
    <row r="27" spans="1:20" s="12" customFormat="1" ht="31.2" x14ac:dyDescent="0.3">
      <c r="A27" s="549"/>
      <c r="B27" s="17" t="s">
        <v>203</v>
      </c>
      <c r="C27" s="226"/>
      <c r="D27" s="7" t="s">
        <v>147</v>
      </c>
      <c r="E27" s="226"/>
      <c r="F27" s="304" t="s">
        <v>74</v>
      </c>
      <c r="G27" s="226"/>
      <c r="H27" s="279" t="s">
        <v>187</v>
      </c>
      <c r="I27" s="226"/>
      <c r="J27" s="379"/>
      <c r="K27" s="413"/>
      <c r="L27" s="23"/>
      <c r="M27" s="223"/>
      <c r="N27" s="23"/>
      <c r="O27" s="223"/>
      <c r="P27" s="23"/>
      <c r="Q27" s="223"/>
      <c r="R27" s="23"/>
      <c r="S27" s="223"/>
      <c r="T27" s="23"/>
    </row>
    <row r="28" spans="1:20" s="12" customFormat="1" ht="150" x14ac:dyDescent="0.3">
      <c r="A28" s="298"/>
      <c r="B28" s="17"/>
      <c r="C28" s="226"/>
      <c r="D28" s="7"/>
      <c r="E28" s="226"/>
      <c r="F28" s="304" t="s">
        <v>68</v>
      </c>
      <c r="G28" s="226"/>
      <c r="H28" s="279" t="s">
        <v>188</v>
      </c>
      <c r="I28" s="226"/>
      <c r="J28" s="305" t="s">
        <v>189</v>
      </c>
      <c r="K28" s="414"/>
      <c r="L28" s="23"/>
      <c r="M28" s="223"/>
      <c r="N28" s="23"/>
      <c r="O28" s="223"/>
      <c r="P28" s="23"/>
      <c r="Q28" s="223"/>
      <c r="R28" s="23"/>
      <c r="S28" s="223"/>
      <c r="T28" s="23"/>
    </row>
    <row r="29" spans="1:20" s="24" customFormat="1" ht="31.2" x14ac:dyDescent="0.3">
      <c r="A29" s="71"/>
      <c r="B29" s="350" t="s">
        <v>204</v>
      </c>
      <c r="J29" s="379"/>
      <c r="K29" s="413"/>
      <c r="L29" s="23"/>
      <c r="M29" s="225"/>
      <c r="N29" s="23"/>
      <c r="O29" s="225"/>
      <c r="P29" s="23"/>
      <c r="Q29" s="225"/>
      <c r="R29" s="23"/>
      <c r="S29" s="225"/>
      <c r="T29" s="23"/>
    </row>
    <row r="30" spans="1:20" s="24" customFormat="1" x14ac:dyDescent="0.3">
      <c r="A30" s="548" t="s">
        <v>165</v>
      </c>
      <c r="B30" s="17" t="s">
        <v>145</v>
      </c>
      <c r="C30" s="226"/>
      <c r="D30" s="17"/>
      <c r="E30" s="226"/>
      <c r="F30" s="17"/>
      <c r="G30" s="226"/>
      <c r="H30" s="17"/>
      <c r="I30" s="226"/>
      <c r="J30" s="379"/>
      <c r="K30" s="413"/>
      <c r="L30" s="23"/>
      <c r="M30" s="223"/>
      <c r="N30" s="23"/>
      <c r="O30" s="223"/>
      <c r="P30" s="23"/>
      <c r="Q30" s="223"/>
      <c r="R30" s="23"/>
      <c r="S30" s="223"/>
      <c r="T30" s="23"/>
    </row>
    <row r="31" spans="1:20" s="24" customFormat="1" ht="31.2" x14ac:dyDescent="0.3">
      <c r="A31" s="548"/>
      <c r="B31" s="70" t="s">
        <v>205</v>
      </c>
      <c r="C31" s="226"/>
      <c r="D31" s="454" t="s">
        <v>206</v>
      </c>
      <c r="E31" s="226"/>
      <c r="F31" s="304" t="s">
        <v>74</v>
      </c>
      <c r="G31" s="226"/>
      <c r="H31" s="279" t="s">
        <v>207</v>
      </c>
      <c r="I31" s="226"/>
      <c r="J31" s="305" t="s">
        <v>1253</v>
      </c>
      <c r="K31" s="413" t="s">
        <v>1143</v>
      </c>
      <c r="L31" s="23"/>
      <c r="M31" s="223"/>
      <c r="N31" s="23"/>
      <c r="O31" s="223"/>
      <c r="P31" s="23"/>
      <c r="Q31" s="223"/>
      <c r="R31" s="23"/>
      <c r="S31" s="223"/>
      <c r="T31" s="23"/>
    </row>
    <row r="32" spans="1:20" s="24" customFormat="1" ht="31.2" x14ac:dyDescent="0.3">
      <c r="A32" s="548"/>
      <c r="B32" s="70"/>
      <c r="C32" s="226"/>
      <c r="D32" s="454" t="s">
        <v>206</v>
      </c>
      <c r="E32" s="226"/>
      <c r="F32" s="304" t="s">
        <v>68</v>
      </c>
      <c r="G32" s="226"/>
      <c r="H32" s="279" t="s">
        <v>208</v>
      </c>
      <c r="I32" s="226"/>
      <c r="J32" s="379"/>
      <c r="K32" s="413"/>
      <c r="L32" s="23"/>
      <c r="M32" s="223"/>
      <c r="N32" s="23"/>
      <c r="O32" s="223"/>
      <c r="P32" s="23"/>
      <c r="Q32" s="223"/>
      <c r="R32" s="23"/>
      <c r="S32" s="223"/>
      <c r="T32" s="23"/>
    </row>
    <row r="33" spans="1:20" s="24" customFormat="1" ht="31.2" x14ac:dyDescent="0.3">
      <c r="A33" s="549"/>
      <c r="B33" s="17" t="s">
        <v>183</v>
      </c>
      <c r="C33" s="226"/>
      <c r="D33" s="7" t="s">
        <v>147</v>
      </c>
      <c r="E33" s="226"/>
      <c r="F33" s="304" t="s">
        <v>74</v>
      </c>
      <c r="G33" s="226"/>
      <c r="H33" s="279" t="s">
        <v>209</v>
      </c>
      <c r="I33" s="226"/>
      <c r="J33" s="379"/>
      <c r="K33" s="413"/>
      <c r="L33" s="23"/>
      <c r="M33" s="223"/>
      <c r="N33" s="23"/>
      <c r="O33" s="223"/>
      <c r="P33" s="23"/>
      <c r="Q33" s="223"/>
      <c r="R33" s="23"/>
      <c r="S33" s="223"/>
      <c r="T33" s="23"/>
    </row>
    <row r="34" spans="1:20" s="24" customFormat="1" ht="45" x14ac:dyDescent="0.3">
      <c r="A34" s="549"/>
      <c r="B34" s="17"/>
      <c r="C34" s="226"/>
      <c r="D34" s="7"/>
      <c r="E34" s="226"/>
      <c r="F34" s="304" t="s">
        <v>68</v>
      </c>
      <c r="G34" s="226"/>
      <c r="H34" s="279" t="s">
        <v>210</v>
      </c>
      <c r="I34" s="226"/>
      <c r="J34" s="379"/>
      <c r="K34" s="413"/>
      <c r="L34" s="23"/>
      <c r="M34" s="223"/>
      <c r="N34" s="23"/>
      <c r="O34" s="223"/>
      <c r="P34" s="23"/>
      <c r="Q34" s="223"/>
      <c r="R34" s="23"/>
      <c r="S34" s="223"/>
      <c r="T34" s="23"/>
    </row>
    <row r="35" spans="1:20" s="24" customFormat="1" ht="31.2" x14ac:dyDescent="0.3">
      <c r="A35" s="549"/>
      <c r="B35" s="17" t="s">
        <v>186</v>
      </c>
      <c r="C35" s="226"/>
      <c r="D35" s="7" t="s">
        <v>147</v>
      </c>
      <c r="E35" s="226"/>
      <c r="F35" s="304" t="s">
        <v>74</v>
      </c>
      <c r="G35" s="226"/>
      <c r="H35" s="279" t="s">
        <v>211</v>
      </c>
      <c r="I35" s="226"/>
      <c r="J35" s="379"/>
      <c r="K35" s="413"/>
      <c r="L35" s="23"/>
      <c r="M35" s="223"/>
      <c r="N35" s="23"/>
      <c r="O35" s="223"/>
      <c r="P35" s="23"/>
      <c r="Q35" s="223"/>
      <c r="R35" s="23"/>
      <c r="S35" s="223"/>
      <c r="T35" s="23"/>
    </row>
    <row r="36" spans="1:20" s="24" customFormat="1" ht="120" x14ac:dyDescent="0.3">
      <c r="A36" s="549"/>
      <c r="B36" s="17"/>
      <c r="C36" s="226"/>
      <c r="D36" s="7"/>
      <c r="E36" s="226"/>
      <c r="F36" s="304" t="s">
        <v>68</v>
      </c>
      <c r="G36" s="226"/>
      <c r="H36" s="279" t="s">
        <v>208</v>
      </c>
      <c r="I36" s="226"/>
      <c r="J36" s="305" t="s">
        <v>212</v>
      </c>
      <c r="K36" s="414"/>
      <c r="L36" s="23"/>
      <c r="M36" s="223"/>
      <c r="N36" s="23"/>
      <c r="O36" s="223"/>
      <c r="P36" s="23"/>
      <c r="Q36" s="223"/>
      <c r="R36" s="23"/>
      <c r="S36" s="223"/>
      <c r="T36" s="23"/>
    </row>
    <row r="37" spans="1:20" s="24" customFormat="1" ht="45" x14ac:dyDescent="0.3">
      <c r="A37" s="549"/>
      <c r="B37" s="70" t="s">
        <v>213</v>
      </c>
      <c r="C37" s="226"/>
      <c r="D37" s="7" t="s">
        <v>147</v>
      </c>
      <c r="E37" s="226"/>
      <c r="F37" s="304" t="s">
        <v>68</v>
      </c>
      <c r="G37" s="226"/>
      <c r="H37" s="279" t="s">
        <v>208</v>
      </c>
      <c r="I37" s="226"/>
      <c r="J37" s="305" t="s">
        <v>214</v>
      </c>
      <c r="K37" s="414"/>
      <c r="L37" s="23"/>
      <c r="M37" s="223"/>
      <c r="N37" s="23"/>
      <c r="O37" s="223"/>
      <c r="P37" s="23"/>
      <c r="Q37" s="223"/>
      <c r="R37" s="23"/>
      <c r="S37" s="223"/>
      <c r="T37" s="23"/>
    </row>
    <row r="38" spans="1:20" s="24" customFormat="1" x14ac:dyDescent="0.3">
      <c r="A38" s="549"/>
      <c r="B38" s="70"/>
      <c r="C38" s="226"/>
      <c r="D38" s="7"/>
      <c r="E38" s="226"/>
      <c r="F38" s="72"/>
      <c r="G38" s="226"/>
      <c r="H38" s="72"/>
      <c r="I38" s="226"/>
      <c r="J38" s="379"/>
      <c r="K38" s="413"/>
      <c r="L38" s="23"/>
      <c r="M38" s="223"/>
      <c r="N38" s="23"/>
      <c r="O38" s="223"/>
      <c r="P38" s="23"/>
      <c r="Q38" s="223"/>
      <c r="R38" s="23"/>
      <c r="S38" s="223"/>
      <c r="T38" s="23"/>
    </row>
    <row r="39" spans="1:20" s="24" customFormat="1" ht="31.2" x14ac:dyDescent="0.3">
      <c r="A39" s="549"/>
      <c r="B39" s="271" t="s">
        <v>215</v>
      </c>
      <c r="C39" s="226"/>
      <c r="D39" s="7" t="s">
        <v>216</v>
      </c>
      <c r="E39" s="226"/>
      <c r="F39" s="304" t="s">
        <v>74</v>
      </c>
      <c r="G39" s="226"/>
      <c r="H39" s="279" t="s">
        <v>217</v>
      </c>
      <c r="I39" s="226"/>
      <c r="J39" s="379"/>
      <c r="K39" s="413"/>
      <c r="L39" s="23"/>
      <c r="M39" s="223"/>
      <c r="N39" s="23"/>
      <c r="O39" s="223"/>
      <c r="P39" s="23"/>
      <c r="Q39" s="223"/>
      <c r="R39" s="23"/>
      <c r="S39" s="223"/>
      <c r="T39" s="23"/>
    </row>
    <row r="40" spans="1:20" s="24" customFormat="1" ht="31.2" x14ac:dyDescent="0.3">
      <c r="A40" s="549"/>
      <c r="B40" s="271"/>
      <c r="C40" s="226"/>
      <c r="D40" s="7"/>
      <c r="E40" s="226"/>
      <c r="F40" s="304" t="s">
        <v>68</v>
      </c>
      <c r="G40" s="226"/>
      <c r="H40" s="279" t="s">
        <v>218</v>
      </c>
      <c r="I40" s="226"/>
      <c r="J40" s="379"/>
      <c r="K40" s="413"/>
      <c r="L40" s="23"/>
      <c r="M40" s="223"/>
      <c r="N40" s="23"/>
      <c r="O40" s="223"/>
      <c r="P40" s="23"/>
      <c r="Q40" s="223"/>
      <c r="R40" s="23"/>
      <c r="S40" s="223"/>
      <c r="T40" s="23"/>
    </row>
    <row r="41" spans="1:20" s="24" customFormat="1" ht="31.2" x14ac:dyDescent="0.3">
      <c r="A41" s="549"/>
      <c r="B41" s="70" t="s">
        <v>197</v>
      </c>
      <c r="C41" s="226"/>
      <c r="D41" s="7" t="s">
        <v>147</v>
      </c>
      <c r="E41" s="226"/>
      <c r="F41" s="304" t="s">
        <v>74</v>
      </c>
      <c r="G41" s="226"/>
      <c r="H41" s="279" t="s">
        <v>217</v>
      </c>
      <c r="I41" s="226"/>
      <c r="J41" s="379"/>
      <c r="K41" s="413"/>
      <c r="L41" s="23"/>
      <c r="M41" s="223"/>
      <c r="N41" s="23"/>
      <c r="O41" s="223"/>
      <c r="P41" s="23"/>
      <c r="Q41" s="223"/>
      <c r="R41" s="23"/>
      <c r="S41" s="223"/>
      <c r="T41" s="23"/>
    </row>
    <row r="42" spans="1:20" s="24" customFormat="1" ht="31.2" x14ac:dyDescent="0.3">
      <c r="A42" s="549"/>
      <c r="B42" s="70"/>
      <c r="C42" s="226"/>
      <c r="D42" s="7"/>
      <c r="E42" s="226"/>
      <c r="F42" s="304" t="s">
        <v>68</v>
      </c>
      <c r="G42" s="226"/>
      <c r="H42" s="279" t="s">
        <v>218</v>
      </c>
      <c r="I42" s="226"/>
      <c r="J42" s="379"/>
      <c r="K42" s="413"/>
      <c r="L42" s="23"/>
      <c r="M42" s="223"/>
      <c r="N42" s="23"/>
      <c r="O42" s="223"/>
      <c r="P42" s="23"/>
      <c r="Q42" s="223"/>
      <c r="R42" s="23"/>
      <c r="S42" s="223"/>
      <c r="T42" s="23"/>
    </row>
    <row r="43" spans="1:20" s="24" customFormat="1" ht="31.2" x14ac:dyDescent="0.3">
      <c r="A43" s="549"/>
      <c r="B43" s="17" t="s">
        <v>199</v>
      </c>
      <c r="C43" s="226"/>
      <c r="D43" s="7" t="s">
        <v>147</v>
      </c>
      <c r="E43" s="226"/>
      <c r="F43" s="304" t="s">
        <v>74</v>
      </c>
      <c r="G43" s="226"/>
      <c r="H43" s="279" t="s">
        <v>217</v>
      </c>
      <c r="I43" s="226"/>
      <c r="J43" s="379"/>
      <c r="K43" s="413"/>
      <c r="L43" s="23"/>
      <c r="M43" s="223"/>
      <c r="N43" s="23"/>
      <c r="O43" s="223"/>
      <c r="P43" s="23"/>
      <c r="Q43" s="223"/>
      <c r="R43" s="23"/>
      <c r="S43" s="223"/>
      <c r="T43" s="23"/>
    </row>
    <row r="44" spans="1:20" s="24" customFormat="1" ht="31.2" x14ac:dyDescent="0.3">
      <c r="A44" s="549"/>
      <c r="B44" s="17"/>
      <c r="C44" s="226"/>
      <c r="D44" s="7"/>
      <c r="E44" s="226"/>
      <c r="F44" s="304" t="s">
        <v>68</v>
      </c>
      <c r="G44" s="226"/>
      <c r="H44" s="279" t="s">
        <v>218</v>
      </c>
      <c r="I44" s="226"/>
      <c r="J44" s="379"/>
      <c r="K44" s="413"/>
      <c r="L44" s="23"/>
      <c r="M44" s="223"/>
      <c r="N44" s="23"/>
      <c r="O44" s="223"/>
      <c r="P44" s="23"/>
      <c r="Q44" s="223"/>
      <c r="R44" s="23"/>
      <c r="S44" s="223"/>
      <c r="T44" s="23"/>
    </row>
    <row r="45" spans="1:20" s="24" customFormat="1" ht="45" x14ac:dyDescent="0.3">
      <c r="A45" s="549"/>
      <c r="B45" s="17" t="s">
        <v>186</v>
      </c>
      <c r="C45" s="226"/>
      <c r="D45" s="7" t="s">
        <v>147</v>
      </c>
      <c r="E45" s="226"/>
      <c r="F45" s="304" t="s">
        <v>74</v>
      </c>
      <c r="G45" s="226"/>
      <c r="H45" s="307" t="s">
        <v>217</v>
      </c>
      <c r="I45" s="226"/>
      <c r="J45" s="305" t="s">
        <v>219</v>
      </c>
      <c r="K45" s="414"/>
      <c r="L45" s="23"/>
      <c r="M45" s="223"/>
      <c r="N45" s="23"/>
      <c r="O45" s="223"/>
      <c r="P45" s="23"/>
      <c r="Q45" s="223"/>
      <c r="R45" s="23"/>
      <c r="S45" s="223"/>
      <c r="T45" s="23"/>
    </row>
    <row r="46" spans="1:20" s="24" customFormat="1" x14ac:dyDescent="0.3">
      <c r="A46" s="549"/>
      <c r="B46" s="17"/>
      <c r="C46" s="226"/>
      <c r="D46" s="7"/>
      <c r="E46" s="226"/>
      <c r="F46" s="304"/>
      <c r="G46" s="226"/>
      <c r="H46" s="306"/>
      <c r="I46" s="226"/>
      <c r="J46" s="379"/>
      <c r="K46" s="413"/>
      <c r="L46" s="23"/>
      <c r="M46" s="223"/>
      <c r="N46" s="23"/>
      <c r="O46" s="223"/>
      <c r="P46" s="23"/>
      <c r="Q46" s="223"/>
      <c r="R46" s="23"/>
      <c r="S46" s="223"/>
      <c r="T46" s="23"/>
    </row>
    <row r="47" spans="1:20" s="24" customFormat="1" ht="45" x14ac:dyDescent="0.3">
      <c r="A47" s="549"/>
      <c r="B47" s="70" t="s">
        <v>202</v>
      </c>
      <c r="C47" s="226"/>
      <c r="D47" s="7" t="s">
        <v>147</v>
      </c>
      <c r="E47" s="226"/>
      <c r="F47" s="304" t="s">
        <v>74</v>
      </c>
      <c r="G47" s="226"/>
      <c r="H47" s="307" t="s">
        <v>217</v>
      </c>
      <c r="I47" s="226"/>
      <c r="J47" s="305"/>
      <c r="K47" s="414"/>
      <c r="L47" s="23"/>
      <c r="M47" s="223"/>
      <c r="N47" s="23"/>
      <c r="O47" s="223"/>
      <c r="P47" s="23"/>
      <c r="Q47" s="223"/>
      <c r="R47" s="23"/>
      <c r="S47" s="223"/>
      <c r="T47" s="23"/>
    </row>
    <row r="48" spans="1:20" s="24" customFormat="1" x14ac:dyDescent="0.3">
      <c r="A48" s="549"/>
      <c r="B48" s="70"/>
      <c r="C48" s="226"/>
      <c r="D48" s="7"/>
      <c r="E48" s="226"/>
      <c r="F48" s="72"/>
      <c r="G48" s="226"/>
      <c r="H48" s="72"/>
      <c r="I48" s="226"/>
      <c r="J48" s="379"/>
      <c r="K48" s="413"/>
      <c r="L48" s="23"/>
      <c r="M48" s="223"/>
      <c r="N48" s="23"/>
      <c r="O48" s="223"/>
      <c r="P48" s="23"/>
      <c r="Q48" s="223"/>
      <c r="R48" s="23"/>
      <c r="S48" s="223"/>
      <c r="T48" s="23"/>
    </row>
    <row r="49" spans="1:20" s="24" customFormat="1" ht="31.2" x14ac:dyDescent="0.3">
      <c r="A49" s="549"/>
      <c r="B49" s="17" t="s">
        <v>203</v>
      </c>
      <c r="C49" s="226"/>
      <c r="D49" s="7" t="s">
        <v>147</v>
      </c>
      <c r="E49" s="226"/>
      <c r="F49" s="304" t="s">
        <v>74</v>
      </c>
      <c r="G49" s="226"/>
      <c r="H49" s="307" t="s">
        <v>217</v>
      </c>
      <c r="I49" s="226"/>
      <c r="J49" s="379"/>
      <c r="K49" s="413"/>
      <c r="L49" s="23"/>
      <c r="M49" s="223"/>
      <c r="N49" s="23"/>
      <c r="O49" s="223"/>
      <c r="P49" s="23"/>
      <c r="Q49" s="223"/>
      <c r="R49" s="23"/>
      <c r="S49" s="223"/>
      <c r="T49" s="23"/>
    </row>
    <row r="50" spans="1:20" s="24" customFormat="1" ht="45" x14ac:dyDescent="0.3">
      <c r="A50" s="298"/>
      <c r="B50" s="17"/>
      <c r="C50" s="226"/>
      <c r="D50" s="7"/>
      <c r="E50" s="226"/>
      <c r="F50" s="304" t="s">
        <v>68</v>
      </c>
      <c r="G50" s="226"/>
      <c r="H50" s="279" t="s">
        <v>220</v>
      </c>
      <c r="I50" s="226"/>
      <c r="J50" s="379"/>
      <c r="K50" s="413"/>
      <c r="L50" s="23"/>
      <c r="M50" s="223"/>
      <c r="N50" s="23"/>
      <c r="O50" s="223"/>
      <c r="P50" s="23"/>
      <c r="Q50" s="223"/>
      <c r="R50" s="23"/>
      <c r="S50" s="223"/>
      <c r="T50" s="23"/>
    </row>
    <row r="51" spans="1:20" s="24" customFormat="1" ht="240" customHeight="1" x14ac:dyDescent="0.3">
      <c r="A51" s="71"/>
      <c r="B51" s="350" t="s">
        <v>204</v>
      </c>
      <c r="J51" s="483" t="s">
        <v>1269</v>
      </c>
      <c r="K51" s="441" t="s">
        <v>1144</v>
      </c>
      <c r="L51" s="23"/>
      <c r="M51" s="23"/>
      <c r="N51" s="23"/>
      <c r="O51" s="23"/>
      <c r="P51" s="23"/>
      <c r="Q51" s="23"/>
      <c r="R51" s="23"/>
      <c r="S51" s="23"/>
      <c r="T51" s="23"/>
    </row>
    <row r="52" spans="1:20" s="8" customFormat="1" x14ac:dyDescent="0.3">
      <c r="A52" s="67"/>
      <c r="B52" s="351"/>
      <c r="K52" s="415"/>
    </row>
  </sheetData>
  <mergeCells count="2">
    <mergeCell ref="A9:A27"/>
    <mergeCell ref="A30:A49"/>
  </mergeCells>
  <hyperlinks>
    <hyperlink ref="F11" r:id="rId1"/>
    <hyperlink ref="F12" r:id="rId2"/>
    <hyperlink ref="F13" r:id="rId3"/>
    <hyperlink ref="F14" r:id="rId4"/>
    <hyperlink ref="F15" r:id="rId5"/>
    <hyperlink ref="F16" r:id="rId6"/>
    <hyperlink ref="F17" r:id="rId7"/>
    <hyperlink ref="F18" r:id="rId8"/>
    <hyperlink ref="F19" r:id="rId9"/>
    <hyperlink ref="F20" r:id="rId10"/>
    <hyperlink ref="F21" r:id="rId11"/>
    <hyperlink ref="F22" r:id="rId12"/>
    <hyperlink ref="F23" r:id="rId13"/>
    <hyperlink ref="F24" r:id="rId14"/>
    <hyperlink ref="F25" r:id="rId15"/>
    <hyperlink ref="F26" r:id="rId16"/>
    <hyperlink ref="F27" r:id="rId17"/>
    <hyperlink ref="F28" r:id="rId18"/>
    <hyperlink ref="F31" r:id="rId19"/>
    <hyperlink ref="F32" r:id="rId20"/>
    <hyperlink ref="F33" r:id="rId21"/>
    <hyperlink ref="F34" r:id="rId22"/>
    <hyperlink ref="F35" r:id="rId23"/>
    <hyperlink ref="F36" r:id="rId24"/>
    <hyperlink ref="F37" r:id="rId25"/>
    <hyperlink ref="F39" r:id="rId26"/>
    <hyperlink ref="F40" r:id="rId27"/>
    <hyperlink ref="F41" r:id="rId28"/>
    <hyperlink ref="F42" r:id="rId29"/>
    <hyperlink ref="F43" r:id="rId30"/>
    <hyperlink ref="F44" r:id="rId31"/>
    <hyperlink ref="F45" r:id="rId32"/>
    <hyperlink ref="F47" r:id="rId33"/>
    <hyperlink ref="F49" r:id="rId34"/>
    <hyperlink ref="F50" r:id="rId35"/>
  </hyperlinks>
  <pageMargins left="0.25" right="0.25" top="0.75" bottom="0.75" header="0.3" footer="0.3"/>
  <pageSetup paperSize="8" scale="89" orientation="landscape"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7A516"/>
    <pageSetUpPr fitToPage="1"/>
  </sheetPr>
  <dimension ref="A1:T27"/>
  <sheetViews>
    <sheetView topLeftCell="E15" zoomScale="120" zoomScaleNormal="120" workbookViewId="0">
      <selection activeCell="K18" sqref="K18"/>
    </sheetView>
  </sheetViews>
  <sheetFormatPr baseColWidth="10" defaultColWidth="10.5" defaultRowHeight="15.6" x14ac:dyDescent="0.3"/>
  <cols>
    <col min="1" max="1" width="14.09765625" customWidth="1"/>
    <col min="2" max="2" width="51.8984375" style="353" customWidth="1"/>
    <col min="3" max="3" width="3.5" customWidth="1"/>
    <col min="4" max="4" width="27.5" customWidth="1"/>
    <col min="5" max="5" width="3.5" customWidth="1"/>
    <col min="6" max="6" width="36.59765625" customWidth="1"/>
    <col min="7" max="7" width="3.5" customWidth="1"/>
    <col min="8" max="8" width="37" customWidth="1"/>
    <col min="9" max="9" width="3.5" customWidth="1"/>
    <col min="10" max="10" width="54" customWidth="1"/>
    <col min="11" max="11" width="54"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4" t="s">
        <v>221</v>
      </c>
    </row>
    <row r="3" spans="1:20" s="22" customFormat="1" ht="195" x14ac:dyDescent="0.3">
      <c r="A3" s="201" t="s">
        <v>222</v>
      </c>
      <c r="B3" s="39" t="s">
        <v>223</v>
      </c>
      <c r="D3" s="316" t="s">
        <v>175</v>
      </c>
      <c r="F3" s="40"/>
      <c r="H3" s="40"/>
      <c r="J3" s="222"/>
      <c r="K3" s="442" t="s">
        <v>1146</v>
      </c>
      <c r="M3" s="223"/>
      <c r="O3" s="223"/>
      <c r="Q3" s="223"/>
      <c r="S3" s="223"/>
    </row>
    <row r="4" spans="1:20" s="21" customFormat="1" ht="18.600000000000001" x14ac:dyDescent="0.3">
      <c r="A4" s="38"/>
      <c r="B4" s="349"/>
      <c r="D4" s="30"/>
      <c r="F4" s="30"/>
      <c r="H4" s="30"/>
      <c r="J4" s="31"/>
      <c r="K4" s="411"/>
      <c r="M4" s="31"/>
      <c r="O4" s="31"/>
      <c r="Q4" s="31"/>
      <c r="S4" s="31"/>
    </row>
    <row r="5" spans="1:20" s="264" customFormat="1" ht="64.8" x14ac:dyDescent="0.3">
      <c r="A5" s="269"/>
      <c r="B5" s="342" t="s">
        <v>134</v>
      </c>
      <c r="D5" s="265" t="s">
        <v>135</v>
      </c>
      <c r="E5" s="266"/>
      <c r="F5" s="265" t="s">
        <v>136</v>
      </c>
      <c r="G5" s="266"/>
      <c r="H5" s="265" t="s">
        <v>137</v>
      </c>
      <c r="J5" s="267" t="s">
        <v>138</v>
      </c>
      <c r="K5" s="396" t="s">
        <v>139</v>
      </c>
      <c r="L5" s="266"/>
      <c r="M5" s="267" t="s">
        <v>140</v>
      </c>
      <c r="N5" s="266"/>
      <c r="O5" s="267" t="s">
        <v>141</v>
      </c>
      <c r="P5" s="266"/>
      <c r="Q5" s="267" t="s">
        <v>142</v>
      </c>
      <c r="R5" s="266"/>
      <c r="S5" s="267" t="s">
        <v>143</v>
      </c>
      <c r="T5" s="266"/>
    </row>
    <row r="6" spans="1:20" s="21" customFormat="1" ht="18.600000000000001" x14ac:dyDescent="0.3">
      <c r="A6" s="38"/>
      <c r="B6" s="349"/>
      <c r="D6" s="30"/>
      <c r="F6" s="30"/>
      <c r="H6" s="30"/>
      <c r="J6" s="31"/>
      <c r="K6" s="411"/>
      <c r="M6" s="31"/>
      <c r="O6" s="31"/>
      <c r="Q6" s="31"/>
      <c r="S6" s="31"/>
    </row>
    <row r="7" spans="1:20" s="6" customFormat="1" ht="36.9" customHeight="1" x14ac:dyDescent="0.3">
      <c r="A7" s="539" t="s">
        <v>144</v>
      </c>
      <c r="B7" s="323" t="s">
        <v>224</v>
      </c>
      <c r="C7" s="225"/>
      <c r="D7" s="316" t="s">
        <v>150</v>
      </c>
      <c r="E7" s="225"/>
      <c r="F7" s="285" t="s">
        <v>225</v>
      </c>
      <c r="G7" s="226"/>
      <c r="H7" s="72"/>
      <c r="I7" s="226"/>
      <c r="J7" s="552" t="s">
        <v>1315</v>
      </c>
      <c r="K7" s="559" t="s">
        <v>1147</v>
      </c>
      <c r="L7" s="226"/>
      <c r="M7" s="223"/>
      <c r="N7" s="21"/>
      <c r="O7" s="223"/>
      <c r="P7" s="21"/>
      <c r="Q7" s="223"/>
      <c r="R7" s="21"/>
      <c r="S7" s="223"/>
      <c r="T7" s="226"/>
    </row>
    <row r="8" spans="1:20" s="6" customFormat="1" ht="60" x14ac:dyDescent="0.3">
      <c r="A8" s="539"/>
      <c r="B8" s="323"/>
      <c r="C8" s="225"/>
      <c r="D8" s="316" t="s">
        <v>150</v>
      </c>
      <c r="E8" s="225"/>
      <c r="F8" s="316" t="s">
        <v>226</v>
      </c>
      <c r="G8" s="226"/>
      <c r="H8" s="72"/>
      <c r="I8" s="226"/>
      <c r="J8" s="553"/>
      <c r="K8" s="560"/>
      <c r="L8" s="226"/>
      <c r="M8" s="223"/>
      <c r="N8" s="21"/>
      <c r="O8" s="223"/>
      <c r="P8" s="21"/>
      <c r="Q8" s="223"/>
      <c r="R8" s="21"/>
      <c r="S8" s="223"/>
      <c r="T8" s="226"/>
    </row>
    <row r="9" spans="1:20" s="6" customFormat="1" ht="36.9" customHeight="1" x14ac:dyDescent="0.3">
      <c r="A9" s="539"/>
      <c r="B9" s="323"/>
      <c r="C9" s="225"/>
      <c r="D9" s="316" t="s">
        <v>150</v>
      </c>
      <c r="E9" s="225"/>
      <c r="F9" s="285" t="s">
        <v>225</v>
      </c>
      <c r="G9" s="226"/>
      <c r="H9" s="72"/>
      <c r="I9" s="226"/>
      <c r="J9" s="553"/>
      <c r="K9" s="417"/>
      <c r="L9" s="226"/>
      <c r="M9" s="223"/>
      <c r="N9" s="21"/>
      <c r="O9" s="223"/>
      <c r="P9" s="21"/>
      <c r="Q9" s="223"/>
      <c r="R9" s="21"/>
      <c r="S9" s="223"/>
      <c r="T9" s="226"/>
    </row>
    <row r="10" spans="1:20" s="6" customFormat="1" ht="36.9" customHeight="1" x14ac:dyDescent="0.3">
      <c r="A10" s="539"/>
      <c r="B10" s="323" t="s">
        <v>227</v>
      </c>
      <c r="C10" s="225"/>
      <c r="D10" s="316" t="s">
        <v>150</v>
      </c>
      <c r="E10" s="225"/>
      <c r="F10" s="285" t="s">
        <v>225</v>
      </c>
      <c r="G10" s="226"/>
      <c r="H10" s="72"/>
      <c r="I10" s="226"/>
      <c r="J10" s="554"/>
      <c r="K10" s="418"/>
      <c r="L10" s="21"/>
      <c r="M10" s="223"/>
      <c r="N10" s="21"/>
      <c r="O10" s="223"/>
      <c r="P10" s="21"/>
      <c r="Q10" s="223"/>
      <c r="R10" s="21"/>
      <c r="S10" s="223"/>
      <c r="T10" s="21"/>
    </row>
    <row r="11" spans="1:20" s="6" customFormat="1" ht="36.9" customHeight="1" x14ac:dyDescent="0.3">
      <c r="A11" s="539"/>
      <c r="B11" s="323"/>
      <c r="C11" s="225"/>
      <c r="D11" s="316" t="s">
        <v>150</v>
      </c>
      <c r="E11" s="225"/>
      <c r="F11" s="316" t="s">
        <v>226</v>
      </c>
      <c r="G11" s="226"/>
      <c r="H11" s="72"/>
      <c r="I11" s="226"/>
      <c r="J11" s="554"/>
      <c r="K11" s="418"/>
      <c r="L11" s="21"/>
      <c r="M11" s="223"/>
      <c r="N11" s="21"/>
      <c r="O11" s="223"/>
      <c r="P11" s="21"/>
      <c r="Q11" s="223"/>
      <c r="R11" s="21"/>
      <c r="S11" s="223"/>
      <c r="T11" s="21"/>
    </row>
    <row r="12" spans="1:20" s="6" customFormat="1" ht="36.9" customHeight="1" x14ac:dyDescent="0.3">
      <c r="A12" s="539"/>
      <c r="B12" s="323"/>
      <c r="C12" s="225"/>
      <c r="D12" s="316" t="s">
        <v>150</v>
      </c>
      <c r="E12" s="225"/>
      <c r="F12" s="285" t="s">
        <v>225</v>
      </c>
      <c r="G12" s="226"/>
      <c r="H12" s="72"/>
      <c r="I12" s="226"/>
      <c r="J12" s="554"/>
      <c r="K12" s="418"/>
      <c r="L12" s="21"/>
      <c r="M12" s="223"/>
      <c r="N12" s="21"/>
      <c r="O12" s="223"/>
      <c r="P12" s="21"/>
      <c r="Q12" s="223"/>
      <c r="R12" s="21"/>
      <c r="S12" s="223"/>
      <c r="T12" s="21"/>
    </row>
    <row r="13" spans="1:20" s="6" customFormat="1" ht="36.9" customHeight="1" x14ac:dyDescent="0.3">
      <c r="A13" s="539"/>
      <c r="B13" s="323" t="s">
        <v>228</v>
      </c>
      <c r="C13" s="225"/>
      <c r="D13" s="316" t="s">
        <v>150</v>
      </c>
      <c r="E13" s="225"/>
      <c r="F13" s="285" t="s">
        <v>225</v>
      </c>
      <c r="G13" s="226"/>
      <c r="H13" s="72"/>
      <c r="I13" s="226"/>
      <c r="J13" s="554"/>
      <c r="K13" s="418"/>
      <c r="L13" s="22"/>
      <c r="M13" s="223"/>
      <c r="N13" s="22"/>
      <c r="O13" s="223"/>
      <c r="P13" s="22"/>
      <c r="Q13" s="223"/>
      <c r="R13" s="22"/>
      <c r="S13" s="223"/>
      <c r="T13" s="22"/>
    </row>
    <row r="14" spans="1:20" s="6" customFormat="1" ht="36.9" customHeight="1" x14ac:dyDescent="0.3">
      <c r="A14" s="539"/>
      <c r="B14" s="323" t="s">
        <v>229</v>
      </c>
      <c r="C14" s="225"/>
      <c r="D14" s="316" t="s">
        <v>150</v>
      </c>
      <c r="E14" s="225"/>
      <c r="F14" s="285" t="s">
        <v>225</v>
      </c>
      <c r="G14" s="226"/>
      <c r="H14" s="72"/>
      <c r="I14" s="226"/>
      <c r="J14" s="554"/>
      <c r="K14" s="418"/>
      <c r="L14" s="21"/>
      <c r="M14" s="223"/>
      <c r="N14" s="21"/>
      <c r="O14" s="223"/>
      <c r="P14" s="21"/>
      <c r="Q14" s="223"/>
      <c r="R14" s="21"/>
      <c r="S14" s="223"/>
      <c r="T14" s="21"/>
    </row>
    <row r="15" spans="1:20" s="6" customFormat="1" ht="36.9" customHeight="1" x14ac:dyDescent="0.3">
      <c r="A15" s="539"/>
      <c r="B15" s="323"/>
      <c r="C15" s="225"/>
      <c r="D15" s="316" t="s">
        <v>150</v>
      </c>
      <c r="E15" s="225"/>
      <c r="F15" s="316" t="s">
        <v>226</v>
      </c>
      <c r="G15" s="226"/>
      <c r="H15" s="72"/>
      <c r="I15" s="226"/>
      <c r="J15" s="554"/>
      <c r="K15" s="418"/>
      <c r="L15" s="21"/>
      <c r="M15" s="223"/>
      <c r="N15" s="21"/>
      <c r="O15" s="223"/>
      <c r="P15" s="21"/>
      <c r="Q15" s="223"/>
      <c r="R15" s="21"/>
      <c r="S15" s="223"/>
      <c r="T15" s="21"/>
    </row>
    <row r="16" spans="1:20" s="6" customFormat="1" ht="36.9" customHeight="1" x14ac:dyDescent="0.3">
      <c r="A16" s="539"/>
      <c r="B16" s="323" t="s">
        <v>230</v>
      </c>
      <c r="C16" s="225"/>
      <c r="D16" s="316" t="s">
        <v>150</v>
      </c>
      <c r="E16" s="225"/>
      <c r="F16" s="285" t="s">
        <v>225</v>
      </c>
      <c r="G16" s="226"/>
      <c r="H16" s="72"/>
      <c r="I16" s="226"/>
      <c r="J16" s="554"/>
      <c r="K16" s="418"/>
      <c r="L16" s="226"/>
      <c r="M16" s="223"/>
      <c r="N16" s="226"/>
      <c r="O16" s="223"/>
      <c r="P16" s="226"/>
      <c r="Q16" s="223"/>
      <c r="R16" s="226"/>
      <c r="S16" s="223"/>
      <c r="T16" s="226"/>
    </row>
    <row r="17" spans="1:20" s="6" customFormat="1" ht="36.9" customHeight="1" x14ac:dyDescent="0.3">
      <c r="A17" s="550"/>
      <c r="B17" s="323" t="s">
        <v>231</v>
      </c>
      <c r="C17" s="225"/>
      <c r="D17" s="316" t="s">
        <v>150</v>
      </c>
      <c r="E17" s="225"/>
      <c r="F17" s="285" t="s">
        <v>225</v>
      </c>
      <c r="G17" s="226"/>
      <c r="H17" s="72"/>
      <c r="I17" s="226"/>
      <c r="J17" s="554"/>
      <c r="K17" s="418"/>
      <c r="L17" s="226"/>
      <c r="M17" s="223"/>
      <c r="N17" s="226"/>
      <c r="O17" s="223"/>
      <c r="P17" s="226"/>
      <c r="Q17" s="223"/>
      <c r="R17" s="226"/>
      <c r="S17" s="223"/>
      <c r="T17" s="226"/>
    </row>
    <row r="18" spans="1:20" s="6" customFormat="1" ht="127.2" customHeight="1" x14ac:dyDescent="0.3">
      <c r="A18" s="550"/>
      <c r="B18" s="323" t="s">
        <v>232</v>
      </c>
      <c r="C18" s="225"/>
      <c r="D18" s="316" t="s">
        <v>150</v>
      </c>
      <c r="E18" s="225"/>
      <c r="F18" s="285" t="s">
        <v>225</v>
      </c>
      <c r="G18" s="226"/>
      <c r="H18" s="72"/>
      <c r="I18" s="226"/>
      <c r="J18" s="555"/>
      <c r="K18" s="419"/>
      <c r="L18" s="226"/>
      <c r="M18" s="223"/>
      <c r="N18" s="226"/>
      <c r="O18" s="223"/>
      <c r="P18" s="226"/>
      <c r="Q18" s="223"/>
      <c r="R18" s="226"/>
      <c r="S18" s="223"/>
      <c r="T18" s="226"/>
    </row>
    <row r="19" spans="1:20" s="23" customFormat="1" ht="31.2" customHeight="1" x14ac:dyDescent="0.3">
      <c r="A19" s="58"/>
      <c r="B19" s="17"/>
      <c r="G19" s="226"/>
      <c r="I19" s="226"/>
      <c r="J19" s="226"/>
      <c r="K19" s="413"/>
      <c r="M19" s="225"/>
      <c r="O19" s="225"/>
      <c r="Q19" s="225"/>
      <c r="S19" s="225"/>
    </row>
    <row r="20" spans="1:20" s="6" customFormat="1" ht="31.2" x14ac:dyDescent="0.3">
      <c r="A20" s="551" t="s">
        <v>165</v>
      </c>
      <c r="B20" s="323" t="s">
        <v>233</v>
      </c>
      <c r="C20" s="225"/>
      <c r="D20" s="316" t="s">
        <v>150</v>
      </c>
      <c r="E20" s="225"/>
      <c r="F20" s="285" t="s">
        <v>234</v>
      </c>
      <c r="G20" s="226"/>
      <c r="H20" s="72"/>
      <c r="I20" s="226"/>
      <c r="J20" s="556"/>
      <c r="K20" s="416"/>
      <c r="L20" s="23"/>
      <c r="M20" s="223"/>
      <c r="N20" s="23"/>
      <c r="O20" s="223"/>
      <c r="P20" s="23"/>
      <c r="Q20" s="223"/>
      <c r="R20" s="23"/>
      <c r="S20" s="223"/>
      <c r="T20" s="23"/>
    </row>
    <row r="21" spans="1:20" s="6" customFormat="1" ht="31.2" x14ac:dyDescent="0.3">
      <c r="A21" s="551"/>
      <c r="B21" s="323" t="s">
        <v>227</v>
      </c>
      <c r="C21" s="225"/>
      <c r="D21" s="316" t="s">
        <v>150</v>
      </c>
      <c r="E21" s="225"/>
      <c r="F21" s="285" t="s">
        <v>234</v>
      </c>
      <c r="G21" s="226"/>
      <c r="H21" s="72"/>
      <c r="I21" s="226"/>
      <c r="J21" s="557"/>
      <c r="K21" s="418"/>
      <c r="L21" s="23"/>
      <c r="M21" s="223"/>
      <c r="N21" s="23"/>
      <c r="O21" s="223"/>
      <c r="P21" s="23"/>
      <c r="Q21" s="223"/>
      <c r="R21" s="23"/>
      <c r="S21" s="223"/>
      <c r="T21" s="23"/>
    </row>
    <row r="22" spans="1:20" s="6" customFormat="1" ht="31.2" x14ac:dyDescent="0.3">
      <c r="A22" s="551"/>
      <c r="B22" s="323" t="s">
        <v>228</v>
      </c>
      <c r="C22" s="225"/>
      <c r="D22" s="316" t="s">
        <v>150</v>
      </c>
      <c r="E22" s="225"/>
      <c r="F22" s="285" t="s">
        <v>234</v>
      </c>
      <c r="G22" s="226"/>
      <c r="H22" s="72"/>
      <c r="I22" s="226"/>
      <c r="J22" s="557"/>
      <c r="K22" s="418"/>
      <c r="L22" s="23"/>
      <c r="M22" s="223"/>
      <c r="N22" s="23"/>
      <c r="O22" s="223"/>
      <c r="P22" s="23"/>
      <c r="Q22" s="223"/>
      <c r="R22" s="23"/>
      <c r="S22" s="223"/>
      <c r="T22" s="23"/>
    </row>
    <row r="23" spans="1:20" s="6" customFormat="1" ht="31.2" x14ac:dyDescent="0.3">
      <c r="A23" s="551"/>
      <c r="B23" s="323" t="s">
        <v>229</v>
      </c>
      <c r="C23" s="225"/>
      <c r="D23" s="316" t="s">
        <v>150</v>
      </c>
      <c r="E23" s="225"/>
      <c r="F23" s="285" t="s">
        <v>234</v>
      </c>
      <c r="G23" s="24"/>
      <c r="H23" s="72"/>
      <c r="I23" s="24"/>
      <c r="J23" s="557"/>
      <c r="K23" s="418"/>
      <c r="L23" s="23"/>
      <c r="M23" s="223"/>
      <c r="N23" s="23"/>
      <c r="O23" s="223"/>
      <c r="P23" s="23"/>
      <c r="Q23" s="223"/>
      <c r="R23" s="23"/>
      <c r="S23" s="223"/>
      <c r="T23" s="23"/>
    </row>
    <row r="24" spans="1:20" s="6" customFormat="1" ht="31.2" x14ac:dyDescent="0.3">
      <c r="A24" s="551"/>
      <c r="B24" s="323" t="s">
        <v>230</v>
      </c>
      <c r="C24" s="225"/>
      <c r="D24" s="316" t="s">
        <v>150</v>
      </c>
      <c r="E24" s="225"/>
      <c r="F24" s="285" t="s">
        <v>234</v>
      </c>
      <c r="G24" s="226"/>
      <c r="H24" s="72"/>
      <c r="I24" s="226"/>
      <c r="J24" s="557"/>
      <c r="K24" s="418"/>
      <c r="L24" s="23"/>
      <c r="M24" s="223"/>
      <c r="N24" s="23"/>
      <c r="O24" s="223"/>
      <c r="P24" s="23"/>
      <c r="Q24" s="223"/>
      <c r="R24" s="23"/>
      <c r="S24" s="223"/>
      <c r="T24" s="23"/>
    </row>
    <row r="25" spans="1:20" s="6" customFormat="1" ht="31.2" x14ac:dyDescent="0.3">
      <c r="A25" s="550"/>
      <c r="B25" s="323" t="s">
        <v>231</v>
      </c>
      <c r="C25" s="225"/>
      <c r="D25" s="316" t="s">
        <v>150</v>
      </c>
      <c r="E25" s="225"/>
      <c r="F25" s="285" t="s">
        <v>234</v>
      </c>
      <c r="G25" s="226"/>
      <c r="H25" s="72"/>
      <c r="I25" s="226"/>
      <c r="J25" s="557"/>
      <c r="K25" s="418"/>
      <c r="L25" s="23"/>
      <c r="M25" s="223"/>
      <c r="N25" s="23"/>
      <c r="O25" s="223"/>
      <c r="P25" s="23"/>
      <c r="Q25" s="223"/>
      <c r="R25" s="23"/>
      <c r="S25" s="223"/>
      <c r="T25" s="23"/>
    </row>
    <row r="26" spans="1:20" s="6" customFormat="1" ht="31.2" x14ac:dyDescent="0.3">
      <c r="A26" s="550"/>
      <c r="B26" s="323" t="s">
        <v>232</v>
      </c>
      <c r="C26" s="225"/>
      <c r="D26" s="316" t="s">
        <v>150</v>
      </c>
      <c r="E26" s="225"/>
      <c r="F26" s="285" t="s">
        <v>234</v>
      </c>
      <c r="G26" s="226"/>
      <c r="H26" s="72"/>
      <c r="I26" s="226"/>
      <c r="J26" s="558"/>
      <c r="K26" s="419"/>
      <c r="L26" s="23"/>
      <c r="M26" s="223"/>
      <c r="N26" s="23"/>
      <c r="O26" s="223"/>
      <c r="P26" s="23"/>
      <c r="Q26" s="223"/>
      <c r="R26" s="23"/>
      <c r="S26" s="223"/>
      <c r="T26" s="23"/>
    </row>
    <row r="27" spans="1:20" s="8" customFormat="1" x14ac:dyDescent="0.3">
      <c r="A27" s="43"/>
      <c r="B27" s="62"/>
      <c r="K27" s="415"/>
    </row>
  </sheetData>
  <mergeCells count="5">
    <mergeCell ref="A7:A18"/>
    <mergeCell ref="A20:A26"/>
    <mergeCell ref="J7:J18"/>
    <mergeCell ref="J20:J26"/>
    <mergeCell ref="K7:K8"/>
  </mergeCells>
  <hyperlinks>
    <hyperlink ref="F7" r:id="rId1"/>
    <hyperlink ref="F17:F18" r:id="rId2" display="https://www.itierdc.net/registre-minier/"/>
    <hyperlink ref="F20" r:id="rId3"/>
    <hyperlink ref="F21:F26" r:id="rId4" display="https://www.itierdc.net/carte-de-la-rdc-cliquable/registre-petrolier/"/>
    <hyperlink ref="F8" r:id="rId5"/>
    <hyperlink ref="F11" r:id="rId6"/>
    <hyperlink ref="F15" r:id="rId7"/>
  </hyperlinks>
  <pageMargins left="0.23622047244094491" right="0.23622047244094491" top="0.74803149606299213" bottom="0.74803149606299213" header="0.31496062992125984" footer="0.31496062992125984"/>
  <pageSetup paperSize="8" scale="79" orientation="landscape"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A516"/>
    <pageSetUpPr fitToPage="1"/>
  </sheetPr>
  <dimension ref="A1:T29"/>
  <sheetViews>
    <sheetView topLeftCell="E21" zoomScaleNormal="100" workbookViewId="0">
      <selection activeCell="H27" sqref="H27"/>
    </sheetView>
  </sheetViews>
  <sheetFormatPr baseColWidth="10" defaultColWidth="10.5" defaultRowHeight="15.6" x14ac:dyDescent="0.3"/>
  <cols>
    <col min="1" max="1" width="12.5" customWidth="1"/>
    <col min="2" max="2" width="45.8984375" customWidth="1"/>
    <col min="3" max="3" width="3.8984375" customWidth="1"/>
    <col min="4" max="4" width="41" customWidth="1"/>
    <col min="5" max="5" width="3.8984375" customWidth="1"/>
    <col min="6" max="6" width="27.5" customWidth="1"/>
    <col min="7" max="7" width="3.8984375" customWidth="1"/>
    <col min="8" max="8" width="27.5" customWidth="1"/>
    <col min="9" max="9" width="3.8984375" customWidth="1"/>
    <col min="10" max="10" width="47" customWidth="1"/>
    <col min="11" max="11" width="47" style="409" customWidth="1"/>
    <col min="12" max="12" width="3" customWidth="1"/>
    <col min="13" max="13" width="39.5" customWidth="1"/>
    <col min="14" max="14" width="3" customWidth="1"/>
    <col min="15" max="15" width="39.5" customWidth="1"/>
    <col min="16" max="16" width="3" customWidth="1"/>
    <col min="17" max="17" width="39.5" customWidth="1"/>
    <col min="18" max="18" width="3" customWidth="1"/>
    <col min="19" max="19" width="39.5" customWidth="1"/>
    <col min="20" max="20" width="3" customWidth="1"/>
  </cols>
  <sheetData>
    <row r="1" spans="1:20" ht="24.6" x14ac:dyDescent="0.4">
      <c r="A1" s="214" t="s">
        <v>235</v>
      </c>
    </row>
    <row r="3" spans="1:20" s="22" customFormat="1" ht="120" x14ac:dyDescent="0.3">
      <c r="A3" s="201" t="s">
        <v>236</v>
      </c>
      <c r="B3" s="39" t="s">
        <v>237</v>
      </c>
      <c r="D3" s="7" t="s">
        <v>238</v>
      </c>
      <c r="F3" s="40"/>
      <c r="H3" s="40"/>
      <c r="J3" s="222"/>
      <c r="K3" s="410"/>
      <c r="M3" s="223"/>
      <c r="O3" s="223"/>
      <c r="Q3" s="223"/>
      <c r="S3" s="223"/>
    </row>
    <row r="4" spans="1:20" s="21" customFormat="1" ht="18.600000000000001" x14ac:dyDescent="0.3">
      <c r="A4" s="38"/>
      <c r="B4" s="30"/>
      <c r="D4" s="30"/>
      <c r="F4" s="30"/>
      <c r="H4" s="30"/>
      <c r="J4" s="31"/>
      <c r="K4" s="411"/>
      <c r="M4" s="31"/>
      <c r="O4" s="31"/>
      <c r="Q4" s="31"/>
      <c r="S4" s="31"/>
    </row>
    <row r="5" spans="1:20" s="264" customFormat="1" ht="81" x14ac:dyDescent="0.3">
      <c r="A5" s="269"/>
      <c r="B5" s="270" t="s">
        <v>134</v>
      </c>
      <c r="D5" s="265" t="s">
        <v>135</v>
      </c>
      <c r="E5" s="266"/>
      <c r="F5" s="265" t="s">
        <v>136</v>
      </c>
      <c r="G5" s="266"/>
      <c r="H5" s="265" t="s">
        <v>137</v>
      </c>
      <c r="J5" s="267" t="s">
        <v>138</v>
      </c>
      <c r="K5" s="396" t="s">
        <v>139</v>
      </c>
      <c r="L5" s="266"/>
      <c r="M5" s="267" t="s">
        <v>140</v>
      </c>
      <c r="N5" s="266"/>
      <c r="O5" s="267" t="s">
        <v>141</v>
      </c>
      <c r="P5" s="266"/>
      <c r="Q5" s="267" t="s">
        <v>142</v>
      </c>
      <c r="R5" s="266"/>
      <c r="S5" s="267" t="s">
        <v>143</v>
      </c>
      <c r="T5" s="266"/>
    </row>
    <row r="6" spans="1:20" s="21" customFormat="1" ht="18.600000000000001" x14ac:dyDescent="0.3">
      <c r="A6" s="38"/>
      <c r="B6" s="30"/>
      <c r="D6" s="30"/>
      <c r="F6" s="30"/>
      <c r="H6" s="30"/>
      <c r="J6" s="31"/>
      <c r="K6" s="411"/>
      <c r="M6" s="31"/>
      <c r="O6" s="31"/>
      <c r="Q6" s="31"/>
      <c r="S6" s="31"/>
    </row>
    <row r="7" spans="1:20" s="225" customFormat="1" ht="46.95" customHeight="1" x14ac:dyDescent="0.3">
      <c r="A7" s="224"/>
      <c r="B7" s="17" t="s">
        <v>239</v>
      </c>
      <c r="D7" s="7" t="s">
        <v>240</v>
      </c>
      <c r="F7" s="285" t="s">
        <v>68</v>
      </c>
      <c r="G7" s="226"/>
      <c r="H7" s="72" t="s">
        <v>241</v>
      </c>
      <c r="I7" s="226"/>
      <c r="K7" s="410"/>
      <c r="L7" s="226"/>
      <c r="M7" s="223"/>
      <c r="N7" s="21"/>
      <c r="O7" s="223"/>
      <c r="P7" s="21"/>
      <c r="Q7" s="223"/>
      <c r="R7" s="21"/>
      <c r="S7" s="223"/>
      <c r="T7" s="226"/>
    </row>
    <row r="8" spans="1:20" s="225" customFormat="1" ht="60" x14ac:dyDescent="0.3">
      <c r="A8" s="224"/>
      <c r="B8" s="17"/>
      <c r="D8" s="7" t="s">
        <v>147</v>
      </c>
      <c r="F8" s="285"/>
      <c r="G8" s="226"/>
      <c r="H8" s="72" t="s">
        <v>242</v>
      </c>
      <c r="I8" s="226"/>
      <c r="J8" s="354"/>
      <c r="K8" s="420"/>
      <c r="L8" s="226"/>
      <c r="M8" s="223"/>
      <c r="N8" s="21"/>
      <c r="O8" s="223"/>
      <c r="P8" s="21"/>
      <c r="Q8" s="223"/>
      <c r="R8" s="21"/>
      <c r="S8" s="223"/>
      <c r="T8" s="226"/>
    </row>
    <row r="9" spans="1:20" s="225" customFormat="1" ht="62.4" x14ac:dyDescent="0.3">
      <c r="A9" s="224"/>
      <c r="B9" s="17"/>
      <c r="D9" s="7" t="s">
        <v>147</v>
      </c>
      <c r="F9" s="285" t="s">
        <v>74</v>
      </c>
      <c r="G9" s="226"/>
      <c r="H9" s="72" t="s">
        <v>243</v>
      </c>
      <c r="I9" s="226"/>
      <c r="J9" s="354"/>
      <c r="K9" s="420"/>
      <c r="L9" s="226"/>
      <c r="M9" s="223"/>
      <c r="N9" s="21"/>
      <c r="O9" s="223"/>
      <c r="P9" s="21"/>
      <c r="Q9" s="223"/>
      <c r="R9" s="21"/>
      <c r="S9" s="223"/>
      <c r="T9" s="226"/>
    </row>
    <row r="10" spans="1:20" s="225" customFormat="1" ht="109.2" x14ac:dyDescent="0.3">
      <c r="A10" s="224"/>
      <c r="B10" s="17"/>
      <c r="D10" s="303" t="s">
        <v>244</v>
      </c>
      <c r="F10" s="285" t="s">
        <v>245</v>
      </c>
      <c r="G10" s="226"/>
      <c r="H10" s="72" t="s">
        <v>246</v>
      </c>
      <c r="I10" s="226"/>
      <c r="J10" s="354"/>
      <c r="K10" s="420"/>
      <c r="L10" s="226"/>
      <c r="M10" s="223"/>
      <c r="N10" s="21"/>
      <c r="O10" s="223"/>
      <c r="P10" s="21"/>
      <c r="Q10" s="223"/>
      <c r="R10" s="21"/>
      <c r="S10" s="223"/>
      <c r="T10" s="226"/>
    </row>
    <row r="11" spans="1:20" s="225" customFormat="1" ht="45" x14ac:dyDescent="0.3">
      <c r="A11" s="224"/>
      <c r="B11" s="17"/>
      <c r="D11" s="303" t="s">
        <v>244</v>
      </c>
      <c r="F11" s="285" t="s">
        <v>247</v>
      </c>
      <c r="G11" s="226"/>
      <c r="H11" s="72" t="s">
        <v>248</v>
      </c>
      <c r="I11" s="226"/>
      <c r="J11" s="354"/>
      <c r="K11" s="420"/>
      <c r="L11" s="226"/>
      <c r="M11" s="223"/>
      <c r="N11" s="21"/>
      <c r="O11" s="223"/>
      <c r="P11" s="21"/>
      <c r="Q11" s="223"/>
      <c r="R11" s="21"/>
      <c r="S11" s="223"/>
      <c r="T11" s="226"/>
    </row>
    <row r="12" spans="1:20" s="225" customFormat="1" ht="46.8" x14ac:dyDescent="0.3">
      <c r="A12" s="224"/>
      <c r="B12" s="17"/>
      <c r="D12" s="303" t="s">
        <v>244</v>
      </c>
      <c r="F12" s="285" t="s">
        <v>249</v>
      </c>
      <c r="G12" s="226"/>
      <c r="H12" s="72"/>
      <c r="I12" s="226"/>
      <c r="J12" s="354"/>
      <c r="K12" s="420"/>
      <c r="L12" s="226"/>
      <c r="M12" s="223"/>
      <c r="N12" s="21"/>
      <c r="O12" s="223"/>
      <c r="P12" s="21"/>
      <c r="Q12" s="223"/>
      <c r="R12" s="21"/>
      <c r="S12" s="223"/>
      <c r="T12" s="226"/>
    </row>
    <row r="13" spans="1:20" s="225" customFormat="1" ht="109.2" x14ac:dyDescent="0.3">
      <c r="A13" s="224"/>
      <c r="B13" s="17"/>
      <c r="D13" s="7" t="s">
        <v>244</v>
      </c>
      <c r="F13" s="285" t="s">
        <v>250</v>
      </c>
      <c r="G13" s="226"/>
      <c r="H13" s="72"/>
      <c r="I13" s="226"/>
      <c r="J13" s="354"/>
      <c r="K13" s="420"/>
      <c r="L13" s="226"/>
      <c r="M13" s="223"/>
      <c r="N13" s="21"/>
      <c r="O13" s="223"/>
      <c r="P13" s="21"/>
      <c r="Q13" s="223"/>
      <c r="R13" s="21"/>
      <c r="S13" s="223"/>
      <c r="T13" s="226"/>
    </row>
    <row r="14" spans="1:20" s="225" customFormat="1" ht="78" x14ac:dyDescent="0.3">
      <c r="A14" s="224"/>
      <c r="B14" s="70" t="s">
        <v>251</v>
      </c>
      <c r="D14" s="7" t="s">
        <v>244</v>
      </c>
      <c r="F14" s="285" t="s">
        <v>252</v>
      </c>
      <c r="G14" s="226"/>
      <c r="H14" s="285"/>
      <c r="I14" s="226"/>
      <c r="J14" s="354"/>
      <c r="K14" s="420"/>
      <c r="L14" s="21"/>
      <c r="M14" s="223"/>
      <c r="N14" s="21"/>
      <c r="O14" s="223"/>
      <c r="P14" s="21"/>
      <c r="Q14" s="223"/>
      <c r="R14" s="21"/>
      <c r="S14" s="223"/>
      <c r="T14" s="21"/>
    </row>
    <row r="15" spans="1:20" s="225" customFormat="1" ht="31.2" x14ac:dyDescent="0.3">
      <c r="A15" s="224"/>
      <c r="B15" s="70"/>
      <c r="D15" s="7" t="s">
        <v>244</v>
      </c>
      <c r="F15" s="285" t="s">
        <v>253</v>
      </c>
      <c r="G15" s="226"/>
      <c r="H15" s="285"/>
      <c r="I15" s="226"/>
      <c r="J15" s="354"/>
      <c r="K15" s="420"/>
      <c r="L15" s="21"/>
      <c r="M15" s="223"/>
      <c r="N15" s="21"/>
      <c r="O15" s="223"/>
      <c r="P15" s="21"/>
      <c r="Q15" s="223"/>
      <c r="R15" s="21"/>
      <c r="S15" s="223"/>
      <c r="T15" s="21"/>
    </row>
    <row r="16" spans="1:20" s="225" customFormat="1" ht="62.4" x14ac:dyDescent="0.3">
      <c r="A16" s="224"/>
      <c r="B16" s="70"/>
      <c r="D16" s="7" t="s">
        <v>147</v>
      </c>
      <c r="F16" s="285" t="s">
        <v>254</v>
      </c>
      <c r="G16" s="226"/>
      <c r="H16" s="72" t="s">
        <v>255</v>
      </c>
      <c r="I16" s="226"/>
      <c r="J16" s="354"/>
      <c r="K16" s="420"/>
      <c r="L16" s="21"/>
      <c r="M16" s="223"/>
      <c r="N16" s="21"/>
      <c r="O16" s="223"/>
      <c r="P16" s="21"/>
      <c r="Q16" s="223"/>
      <c r="R16" s="21"/>
      <c r="S16" s="223"/>
      <c r="T16" s="21"/>
    </row>
    <row r="17" spans="1:20" s="225" customFormat="1" ht="124.8" x14ac:dyDescent="0.3">
      <c r="A17" s="224"/>
      <c r="B17" s="70"/>
      <c r="D17" s="7" t="s">
        <v>244</v>
      </c>
      <c r="F17" s="285" t="s">
        <v>256</v>
      </c>
      <c r="G17" s="226"/>
      <c r="H17" s="72"/>
      <c r="I17" s="226"/>
      <c r="J17" s="354"/>
      <c r="K17" s="420"/>
      <c r="L17" s="21"/>
      <c r="M17" s="223"/>
      <c r="N17" s="21"/>
      <c r="O17" s="223"/>
      <c r="P17" s="21"/>
      <c r="Q17" s="223"/>
      <c r="R17" s="21"/>
      <c r="S17" s="223"/>
      <c r="T17" s="21"/>
    </row>
    <row r="18" spans="1:20" s="225" customFormat="1" ht="133.19999999999999" customHeight="1" x14ac:dyDescent="0.3">
      <c r="A18" s="224"/>
      <c r="B18" s="70" t="s">
        <v>257</v>
      </c>
      <c r="D18" s="7" t="s">
        <v>150</v>
      </c>
      <c r="F18" s="285" t="s">
        <v>258</v>
      </c>
      <c r="G18" s="310"/>
      <c r="H18" s="364" t="s">
        <v>259</v>
      </c>
      <c r="I18" s="226"/>
      <c r="J18" s="354"/>
      <c r="K18" s="420"/>
      <c r="L18" s="22"/>
      <c r="M18" s="223"/>
      <c r="N18" s="22"/>
      <c r="O18" s="223"/>
      <c r="P18" s="22"/>
      <c r="Q18" s="223"/>
      <c r="R18" s="22"/>
      <c r="S18" s="223"/>
      <c r="T18" s="22"/>
    </row>
    <row r="19" spans="1:20" s="225" customFormat="1" ht="124.8" x14ac:dyDescent="0.3">
      <c r="A19" s="224"/>
      <c r="B19" s="17" t="s">
        <v>260</v>
      </c>
      <c r="D19" s="7" t="s">
        <v>244</v>
      </c>
      <c r="F19" s="285" t="s">
        <v>258</v>
      </c>
      <c r="G19" s="226"/>
      <c r="H19" s="72"/>
      <c r="I19" s="226"/>
      <c r="J19" s="354"/>
      <c r="K19" s="420"/>
      <c r="L19" s="21"/>
      <c r="M19" s="223"/>
      <c r="N19" s="21"/>
      <c r="O19" s="223"/>
      <c r="P19" s="21"/>
      <c r="Q19" s="223"/>
      <c r="R19" s="21"/>
      <c r="S19" s="223"/>
      <c r="T19" s="21"/>
    </row>
    <row r="20" spans="1:20" s="225" customFormat="1" ht="75" x14ac:dyDescent="0.3">
      <c r="A20" s="224"/>
      <c r="B20" s="17"/>
      <c r="D20" s="7" t="s">
        <v>147</v>
      </c>
      <c r="F20" s="285" t="s">
        <v>254</v>
      </c>
      <c r="G20" s="226"/>
      <c r="H20" s="72" t="s">
        <v>261</v>
      </c>
      <c r="I20" s="226"/>
      <c r="J20" s="354"/>
      <c r="K20" s="420"/>
      <c r="L20" s="21"/>
      <c r="M20" s="223"/>
      <c r="N20" s="21"/>
      <c r="O20" s="223"/>
      <c r="P20" s="21"/>
      <c r="Q20" s="223"/>
      <c r="R20" s="21"/>
      <c r="S20" s="223"/>
      <c r="T20" s="21"/>
    </row>
    <row r="21" spans="1:20" s="225" customFormat="1" ht="78" x14ac:dyDescent="0.3">
      <c r="A21" s="224"/>
      <c r="B21" s="17" t="s">
        <v>262</v>
      </c>
      <c r="D21" s="7" t="s">
        <v>263</v>
      </c>
      <c r="F21" s="285" t="s">
        <v>264</v>
      </c>
      <c r="G21" s="226"/>
      <c r="H21" s="72"/>
      <c r="I21" s="226"/>
      <c r="J21" s="354"/>
      <c r="K21" s="420"/>
      <c r="L21" s="226"/>
      <c r="M21" s="223"/>
      <c r="N21" s="226"/>
      <c r="O21" s="223"/>
      <c r="P21" s="226"/>
      <c r="Q21" s="223"/>
      <c r="R21" s="226"/>
      <c r="S21" s="223"/>
      <c r="T21" s="226"/>
    </row>
    <row r="22" spans="1:20" s="225" customFormat="1" ht="75" x14ac:dyDescent="0.3">
      <c r="A22" s="308"/>
      <c r="B22" s="17"/>
      <c r="D22" s="7" t="s">
        <v>147</v>
      </c>
      <c r="F22" s="285" t="s">
        <v>74</v>
      </c>
      <c r="G22" s="226"/>
      <c r="H22" s="72" t="s">
        <v>265</v>
      </c>
      <c r="I22" s="226"/>
      <c r="J22" s="354"/>
      <c r="K22" s="420"/>
      <c r="L22" s="226"/>
      <c r="M22" s="223"/>
      <c r="N22" s="226"/>
      <c r="O22" s="223"/>
      <c r="P22" s="226"/>
      <c r="Q22" s="223"/>
      <c r="R22" s="226"/>
      <c r="S22" s="223"/>
      <c r="T22" s="226"/>
    </row>
    <row r="23" spans="1:20" s="225" customFormat="1" ht="30" x14ac:dyDescent="0.3">
      <c r="A23" s="308"/>
      <c r="B23" s="17" t="s">
        <v>266</v>
      </c>
      <c r="D23" s="7" t="s">
        <v>267</v>
      </c>
      <c r="F23" s="72"/>
      <c r="G23" s="226"/>
      <c r="H23" s="72"/>
      <c r="I23" s="226"/>
      <c r="J23" s="354"/>
      <c r="K23" s="420"/>
      <c r="L23" s="226"/>
      <c r="M23" s="223"/>
      <c r="N23" s="226"/>
      <c r="O23" s="223"/>
      <c r="P23" s="226"/>
      <c r="Q23" s="223"/>
      <c r="R23" s="226"/>
      <c r="S23" s="223"/>
      <c r="T23" s="226"/>
    </row>
    <row r="24" spans="1:20" s="8" customFormat="1" ht="46.8" x14ac:dyDescent="0.35">
      <c r="A24"/>
      <c r="B24" s="256" t="s">
        <v>268</v>
      </c>
      <c r="C24" s="225"/>
      <c r="D24" s="10" t="s">
        <v>150</v>
      </c>
      <c r="E24" s="225"/>
      <c r="F24" s="285" t="s">
        <v>269</v>
      </c>
      <c r="G24" s="226"/>
      <c r="H24" s="72"/>
      <c r="I24" s="226"/>
      <c r="J24" s="354"/>
      <c r="K24" s="420"/>
      <c r="L24" s="226"/>
      <c r="M24" s="223"/>
      <c r="N24" s="226"/>
      <c r="O24" s="223"/>
      <c r="P24" s="226"/>
      <c r="Q24" s="223"/>
      <c r="R24" s="226"/>
      <c r="S24" s="223"/>
      <c r="T24" s="226"/>
    </row>
    <row r="25" spans="1:20" ht="31.2" x14ac:dyDescent="0.35">
      <c r="B25" s="256"/>
      <c r="C25" s="311"/>
      <c r="D25" s="10" t="s">
        <v>150</v>
      </c>
      <c r="E25" s="311"/>
      <c r="F25" s="285" t="s">
        <v>253</v>
      </c>
      <c r="G25" s="312"/>
      <c r="H25" s="72" t="s">
        <v>270</v>
      </c>
      <c r="I25" s="312"/>
      <c r="J25" s="354"/>
      <c r="K25" s="420"/>
      <c r="L25" s="312"/>
      <c r="M25" s="313"/>
      <c r="N25" s="312"/>
      <c r="O25" s="313"/>
      <c r="P25" s="312"/>
      <c r="Q25" s="313"/>
      <c r="R25" s="312"/>
      <c r="S25" s="313"/>
      <c r="T25" s="312"/>
    </row>
    <row r="26" spans="1:20" ht="62.4" x14ac:dyDescent="0.35">
      <c r="B26" s="256"/>
      <c r="C26" s="311"/>
      <c r="D26" s="54" t="s">
        <v>147</v>
      </c>
      <c r="E26" s="311"/>
      <c r="F26" s="358" t="s">
        <v>271</v>
      </c>
      <c r="G26" s="312"/>
      <c r="H26" s="359" t="s">
        <v>272</v>
      </c>
      <c r="I26" s="312"/>
      <c r="J26" s="354"/>
      <c r="K26" s="420"/>
      <c r="L26" s="312"/>
      <c r="M26" s="313"/>
      <c r="N26" s="312"/>
      <c r="O26" s="313"/>
      <c r="P26" s="312"/>
      <c r="Q26" s="313"/>
      <c r="R26" s="312"/>
      <c r="S26" s="313"/>
      <c r="T26" s="312"/>
    </row>
    <row r="27" spans="1:20" ht="285" x14ac:dyDescent="0.3">
      <c r="B27" s="561" t="s">
        <v>273</v>
      </c>
      <c r="C27" s="239"/>
      <c r="D27" s="356" t="s">
        <v>274</v>
      </c>
      <c r="E27" s="239"/>
      <c r="F27" s="362" t="s">
        <v>269</v>
      </c>
      <c r="G27" s="238"/>
      <c r="H27" s="363" t="s">
        <v>270</v>
      </c>
      <c r="I27" s="238"/>
      <c r="J27" s="357" t="s">
        <v>1270</v>
      </c>
      <c r="K27" s="456" t="s">
        <v>1148</v>
      </c>
      <c r="L27" s="309"/>
      <c r="M27" s="313"/>
      <c r="N27" s="309"/>
      <c r="O27" s="313"/>
      <c r="P27" s="309"/>
      <c r="Q27" s="313"/>
      <c r="R27" s="309"/>
      <c r="S27" s="313"/>
      <c r="T27" s="309"/>
    </row>
    <row r="28" spans="1:20" ht="31.2" x14ac:dyDescent="0.3">
      <c r="B28" s="561"/>
      <c r="D28" s="356" t="s">
        <v>274</v>
      </c>
      <c r="F28" s="360" t="s">
        <v>253</v>
      </c>
      <c r="H28" s="361" t="s">
        <v>270</v>
      </c>
      <c r="J28" s="354"/>
      <c r="K28" s="421"/>
      <c r="M28" s="313"/>
      <c r="O28" s="313"/>
      <c r="Q28" s="313"/>
      <c r="S28" s="313"/>
    </row>
    <row r="29" spans="1:20" ht="62.4" x14ac:dyDescent="0.3">
      <c r="B29" s="561"/>
      <c r="D29" s="355" t="s">
        <v>274</v>
      </c>
      <c r="F29" s="285" t="s">
        <v>271</v>
      </c>
      <c r="H29" s="72" t="s">
        <v>270</v>
      </c>
      <c r="J29" s="354"/>
      <c r="K29" s="421"/>
      <c r="M29" s="313"/>
      <c r="O29" s="313"/>
      <c r="Q29" s="313"/>
      <c r="S29" s="313"/>
    </row>
  </sheetData>
  <mergeCells count="1">
    <mergeCell ref="B27:B29"/>
  </mergeCells>
  <hyperlinks>
    <hyperlink ref="F19" r:id="rId1" display="http://mines-rdc.cd/resourcecontracts/search/group?page=3"/>
    <hyperlink ref="F21" r:id="rId2" display="https://hydrocarbures.gouv.cd/?-Contrats-"/>
    <hyperlink ref="F14" r:id="rId3" display="http://e-mines.ctcpm.cd/listcontrat/ctrt/list/list_contrat"/>
    <hyperlink ref="F7" r:id="rId4"/>
    <hyperlink ref="F9" r:id="rId5"/>
    <hyperlink ref="F15" r:id="rId6"/>
    <hyperlink ref="F17" r:id="rId7" display="https://www.itierdc.net/carte-de-la-rdc-cliquable/contrats-miniers/_x000a_"/>
    <hyperlink ref="F24" r:id="rId8"/>
    <hyperlink ref="F22" r:id="rId9"/>
    <hyperlink ref="F26" r:id="rId10"/>
    <hyperlink ref="F25" r:id="rId11"/>
    <hyperlink ref="F27" r:id="rId12"/>
    <hyperlink ref="F29" r:id="rId13"/>
    <hyperlink ref="F28" r:id="rId14"/>
    <hyperlink ref="F18" r:id="rId15" display="http://mines-rdc.cd/resourcecontracts/search/group?page=3"/>
    <hyperlink ref="F13" r:id="rId16"/>
    <hyperlink ref="F10" r:id="rId17"/>
  </hyperlinks>
  <pageMargins left="0.70866141732283472" right="0.70866141732283472" top="0.74803149606299213" bottom="0.74803149606299213" header="0.31496062992125984" footer="0.31496062992125984"/>
  <pageSetup paperSize="8" scale="80" orientation="landscape"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7A516"/>
    <pageSetUpPr fitToPage="1"/>
  </sheetPr>
  <dimension ref="A1:T43"/>
  <sheetViews>
    <sheetView topLeftCell="D21" zoomScale="84" zoomScaleNormal="84" workbookViewId="0">
      <selection activeCell="J23" sqref="J23"/>
    </sheetView>
  </sheetViews>
  <sheetFormatPr baseColWidth="10" defaultColWidth="10.5" defaultRowHeight="16.2" x14ac:dyDescent="0.35"/>
  <cols>
    <col min="1" max="1" width="18" style="221" customWidth="1"/>
    <col min="2" max="2" width="44" style="220" customWidth="1"/>
    <col min="3" max="3" width="3.5" style="221" customWidth="1"/>
    <col min="4" max="4" width="32.69921875" style="221" customWidth="1"/>
    <col min="5" max="5" width="3.5" style="221" customWidth="1"/>
    <col min="6" max="6" width="34.3984375" style="221" customWidth="1"/>
    <col min="7" max="7" width="3.5" style="221" customWidth="1"/>
    <col min="8" max="8" width="30.5" style="221" customWidth="1"/>
    <col min="9" max="9" width="3.5" style="221" customWidth="1"/>
    <col min="10" max="10" width="84.796875" style="221" customWidth="1"/>
    <col min="11" max="11" width="47.8984375" style="422" customWidth="1"/>
    <col min="12" max="12" width="3" style="221" customWidth="1"/>
    <col min="13" max="13" width="39.5" style="221" customWidth="1"/>
    <col min="14" max="14" width="3" style="221" customWidth="1"/>
    <col min="15" max="15" width="39.5" style="221" customWidth="1"/>
    <col min="16" max="16" width="3" style="221" customWidth="1"/>
    <col min="17" max="17" width="39.5" style="221" customWidth="1"/>
    <col min="18" max="18" width="3" style="221" customWidth="1"/>
    <col min="19" max="19" width="39.5" style="221" customWidth="1"/>
    <col min="20" max="20" width="3" style="221" customWidth="1"/>
    <col min="21" max="299" width="10.8984375" style="221"/>
    <col min="300" max="16384" width="10.5" style="221"/>
  </cols>
  <sheetData>
    <row r="1" spans="1:20" ht="24.6" x14ac:dyDescent="0.4">
      <c r="A1" s="213" t="s">
        <v>275</v>
      </c>
    </row>
    <row r="3" spans="1:20" s="22" customFormat="1" ht="135" x14ac:dyDescent="0.3">
      <c r="A3" s="201" t="s">
        <v>276</v>
      </c>
      <c r="B3" s="39" t="s">
        <v>277</v>
      </c>
      <c r="D3" s="316" t="s">
        <v>175</v>
      </c>
      <c r="F3" s="40"/>
      <c r="H3" s="40"/>
      <c r="J3" s="222"/>
      <c r="K3" s="396" t="s">
        <v>139</v>
      </c>
      <c r="M3" s="223"/>
      <c r="O3" s="223"/>
      <c r="Q3" s="223"/>
      <c r="S3" s="223"/>
    </row>
    <row r="4" spans="1:20" s="21" customFormat="1" ht="18.600000000000001" x14ac:dyDescent="0.3">
      <c r="A4" s="38"/>
      <c r="B4" s="30"/>
      <c r="D4" s="30"/>
      <c r="F4" s="30"/>
      <c r="H4" s="30"/>
      <c r="J4" s="31"/>
      <c r="K4" s="411"/>
      <c r="M4" s="31"/>
      <c r="O4" s="31"/>
      <c r="Q4" s="31"/>
      <c r="S4" s="31"/>
    </row>
    <row r="5" spans="1:20" s="264" customFormat="1" ht="48.6" x14ac:dyDescent="0.3">
      <c r="A5" s="269"/>
      <c r="B5" s="263" t="s">
        <v>134</v>
      </c>
      <c r="D5" s="265" t="s">
        <v>135</v>
      </c>
      <c r="E5" s="266"/>
      <c r="F5" s="265" t="s">
        <v>136</v>
      </c>
      <c r="G5" s="266"/>
      <c r="H5" s="265" t="s">
        <v>137</v>
      </c>
      <c r="J5" s="267" t="s">
        <v>138</v>
      </c>
      <c r="K5" s="412"/>
      <c r="L5" s="266"/>
      <c r="M5" s="267" t="s">
        <v>140</v>
      </c>
      <c r="N5" s="266"/>
      <c r="O5" s="267" t="s">
        <v>141</v>
      </c>
      <c r="P5" s="266"/>
      <c r="Q5" s="267" t="s">
        <v>142</v>
      </c>
      <c r="R5" s="266"/>
      <c r="S5" s="267" t="s">
        <v>143</v>
      </c>
      <c r="T5" s="266"/>
    </row>
    <row r="6" spans="1:20" s="21" customFormat="1" ht="18.600000000000001" x14ac:dyDescent="0.3">
      <c r="A6" s="38"/>
      <c r="B6" s="30"/>
      <c r="D6" s="30"/>
      <c r="F6" s="30"/>
      <c r="H6" s="30"/>
      <c r="J6" s="31"/>
      <c r="K6" s="411"/>
      <c r="M6" s="31"/>
      <c r="O6" s="31"/>
      <c r="Q6" s="31"/>
      <c r="S6" s="31"/>
    </row>
    <row r="7" spans="1:20" s="225" customFormat="1" ht="60" customHeight="1" x14ac:dyDescent="0.3">
      <c r="A7" s="224"/>
      <c r="B7" s="17" t="s">
        <v>278</v>
      </c>
      <c r="D7" s="316" t="s">
        <v>147</v>
      </c>
      <c r="F7" s="285" t="s">
        <v>68</v>
      </c>
      <c r="G7" s="226"/>
      <c r="H7" s="72" t="s">
        <v>279</v>
      </c>
      <c r="I7" s="226"/>
      <c r="J7" s="301"/>
      <c r="K7" s="416"/>
      <c r="L7" s="226"/>
      <c r="M7" s="223"/>
      <c r="N7" s="21"/>
      <c r="O7" s="223"/>
      <c r="P7" s="21"/>
      <c r="Q7" s="223"/>
      <c r="R7" s="21"/>
      <c r="S7" s="223"/>
      <c r="T7" s="226"/>
    </row>
    <row r="8" spans="1:20" s="225" customFormat="1" ht="50.4" customHeight="1" x14ac:dyDescent="0.3">
      <c r="A8" s="224"/>
      <c r="B8" s="17"/>
      <c r="D8" s="316" t="s">
        <v>147</v>
      </c>
      <c r="F8" s="285" t="s">
        <v>70</v>
      </c>
      <c r="G8" s="226"/>
      <c r="H8" s="72" t="s">
        <v>280</v>
      </c>
      <c r="I8" s="226"/>
      <c r="J8" s="317"/>
      <c r="K8" s="417"/>
      <c r="L8" s="226"/>
      <c r="M8" s="223"/>
      <c r="N8" s="21"/>
      <c r="O8" s="223"/>
      <c r="P8" s="21"/>
      <c r="Q8" s="223"/>
      <c r="R8" s="21"/>
      <c r="S8" s="223"/>
      <c r="T8" s="226"/>
    </row>
    <row r="9" spans="1:20" s="225" customFormat="1" ht="55.2" customHeight="1" x14ac:dyDescent="0.3">
      <c r="A9" s="224"/>
      <c r="B9" s="17"/>
      <c r="D9" s="321" t="s">
        <v>150</v>
      </c>
      <c r="F9" s="285" t="s">
        <v>281</v>
      </c>
      <c r="G9" s="226"/>
      <c r="H9" s="72"/>
      <c r="I9" s="226"/>
      <c r="J9" s="318" t="s">
        <v>282</v>
      </c>
      <c r="K9" s="423"/>
      <c r="L9" s="226"/>
      <c r="M9" s="223"/>
      <c r="N9" s="21"/>
      <c r="O9" s="223"/>
      <c r="P9" s="21"/>
      <c r="Q9" s="223"/>
      <c r="R9" s="21"/>
      <c r="S9" s="223"/>
      <c r="T9" s="226"/>
    </row>
    <row r="10" spans="1:20" s="225" customFormat="1" ht="54" customHeight="1" x14ac:dyDescent="0.3">
      <c r="A10" s="224"/>
      <c r="B10" s="227" t="s">
        <v>283</v>
      </c>
      <c r="D10" s="316" t="s">
        <v>147</v>
      </c>
      <c r="F10" s="285" t="s">
        <v>68</v>
      </c>
      <c r="G10" s="226"/>
      <c r="H10" s="72" t="s">
        <v>284</v>
      </c>
      <c r="I10" s="226"/>
      <c r="J10" s="317"/>
      <c r="K10" s="417"/>
      <c r="L10" s="21"/>
      <c r="M10" s="223"/>
      <c r="N10" s="21"/>
      <c r="O10" s="223"/>
      <c r="P10" s="21"/>
      <c r="Q10" s="223"/>
      <c r="R10" s="21"/>
      <c r="S10" s="223"/>
      <c r="T10" s="21"/>
    </row>
    <row r="11" spans="1:20" s="225" customFormat="1" ht="50.4" customHeight="1" x14ac:dyDescent="0.3">
      <c r="A11" s="224"/>
      <c r="B11" s="227"/>
      <c r="D11" s="316" t="s">
        <v>147</v>
      </c>
      <c r="F11" s="285" t="s">
        <v>70</v>
      </c>
      <c r="G11" s="226"/>
      <c r="H11" s="72" t="s">
        <v>285</v>
      </c>
      <c r="I11" s="226"/>
      <c r="J11" s="317"/>
      <c r="K11" s="417"/>
      <c r="L11" s="21"/>
      <c r="M11" s="223"/>
      <c r="N11" s="21"/>
      <c r="O11" s="223"/>
      <c r="P11" s="21"/>
      <c r="Q11" s="223"/>
      <c r="R11" s="21"/>
      <c r="S11" s="223"/>
      <c r="T11" s="21"/>
    </row>
    <row r="12" spans="1:20" s="225" customFormat="1" ht="44.4" customHeight="1" x14ac:dyDescent="0.3">
      <c r="A12" s="224"/>
      <c r="B12" s="227"/>
      <c r="D12" s="321" t="s">
        <v>147</v>
      </c>
      <c r="F12" s="285" t="s">
        <v>74</v>
      </c>
      <c r="G12" s="226"/>
      <c r="H12" s="72" t="s">
        <v>286</v>
      </c>
      <c r="I12" s="226"/>
      <c r="J12" s="317"/>
      <c r="K12" s="417"/>
      <c r="L12" s="21"/>
      <c r="M12" s="223"/>
      <c r="N12" s="21"/>
      <c r="O12" s="223"/>
      <c r="P12" s="21"/>
      <c r="Q12" s="223"/>
      <c r="R12" s="21"/>
      <c r="S12" s="223"/>
      <c r="T12" s="21"/>
    </row>
    <row r="13" spans="1:20" s="225" customFormat="1" ht="52.2" customHeight="1" x14ac:dyDescent="0.3">
      <c r="A13" s="224"/>
      <c r="B13" s="228" t="s">
        <v>287</v>
      </c>
      <c r="D13" s="316" t="s">
        <v>147</v>
      </c>
      <c r="F13" s="285" t="s">
        <v>68</v>
      </c>
      <c r="G13" s="226"/>
      <c r="H13" s="72" t="s">
        <v>288</v>
      </c>
      <c r="I13" s="226"/>
      <c r="J13" s="317"/>
      <c r="K13" s="417"/>
      <c r="L13" s="22"/>
      <c r="M13" s="223"/>
      <c r="N13" s="22"/>
      <c r="O13" s="223"/>
      <c r="P13" s="22"/>
      <c r="Q13" s="223"/>
      <c r="R13" s="22"/>
      <c r="S13" s="223"/>
      <c r="T13" s="22"/>
    </row>
    <row r="14" spans="1:20" s="225" customFormat="1" ht="52.2" customHeight="1" x14ac:dyDescent="0.3">
      <c r="A14" s="224"/>
      <c r="B14" s="228"/>
      <c r="D14" s="316" t="s">
        <v>147</v>
      </c>
      <c r="F14" s="285" t="s">
        <v>70</v>
      </c>
      <c r="G14" s="226"/>
      <c r="H14" s="72" t="s">
        <v>280</v>
      </c>
      <c r="I14" s="226"/>
      <c r="J14" s="317"/>
      <c r="K14" s="417"/>
      <c r="L14" s="22"/>
      <c r="M14" s="223"/>
      <c r="N14" s="22"/>
      <c r="O14" s="223"/>
      <c r="P14" s="22"/>
      <c r="Q14" s="223"/>
      <c r="R14" s="22"/>
      <c r="S14" s="223"/>
      <c r="T14" s="22"/>
    </row>
    <row r="15" spans="1:20" s="225" customFormat="1" ht="52.2" customHeight="1" x14ac:dyDescent="0.3">
      <c r="A15" s="224"/>
      <c r="B15" s="228"/>
      <c r="D15" s="316" t="s">
        <v>147</v>
      </c>
      <c r="F15" s="285" t="s">
        <v>74</v>
      </c>
      <c r="G15" s="226"/>
      <c r="H15" s="72" t="s">
        <v>289</v>
      </c>
      <c r="I15" s="226"/>
      <c r="J15" s="317"/>
      <c r="K15" s="417"/>
      <c r="L15" s="22"/>
      <c r="M15" s="223"/>
      <c r="N15" s="22"/>
      <c r="O15" s="223"/>
      <c r="P15" s="22"/>
      <c r="Q15" s="223"/>
      <c r="R15" s="22"/>
      <c r="S15" s="223"/>
      <c r="T15" s="22"/>
    </row>
    <row r="16" spans="1:20" s="225" customFormat="1" ht="52.2" customHeight="1" x14ac:dyDescent="0.3">
      <c r="A16" s="224"/>
      <c r="B16" s="228"/>
      <c r="D16" s="321" t="s">
        <v>150</v>
      </c>
      <c r="F16" s="285" t="s">
        <v>245</v>
      </c>
      <c r="G16" s="226"/>
      <c r="H16" s="72" t="s">
        <v>290</v>
      </c>
      <c r="I16" s="226"/>
      <c r="J16" s="317"/>
      <c r="K16" s="417"/>
      <c r="L16" s="22"/>
      <c r="M16" s="223"/>
      <c r="N16" s="22"/>
      <c r="O16" s="223"/>
      <c r="P16" s="22"/>
      <c r="Q16" s="223"/>
      <c r="R16" s="22"/>
      <c r="S16" s="223"/>
      <c r="T16" s="22"/>
    </row>
    <row r="17" spans="1:20" s="225" customFormat="1" ht="82.2" customHeight="1" x14ac:dyDescent="0.3">
      <c r="A17" s="224"/>
      <c r="B17" s="228"/>
      <c r="D17" s="321" t="s">
        <v>150</v>
      </c>
      <c r="F17" s="285" t="s">
        <v>291</v>
      </c>
      <c r="G17" s="226"/>
      <c r="H17" s="72" t="s">
        <v>292</v>
      </c>
      <c r="I17" s="226"/>
      <c r="J17" s="317"/>
      <c r="K17" s="417"/>
      <c r="L17" s="22"/>
      <c r="M17" s="223"/>
      <c r="N17" s="22"/>
      <c r="O17" s="223"/>
      <c r="P17" s="22"/>
      <c r="Q17" s="223"/>
      <c r="R17" s="22"/>
      <c r="S17" s="223"/>
      <c r="T17" s="22"/>
    </row>
    <row r="18" spans="1:20" s="225" customFormat="1" ht="46.95" customHeight="1" x14ac:dyDescent="0.3">
      <c r="A18" s="224"/>
      <c r="B18" s="17" t="s">
        <v>293</v>
      </c>
      <c r="D18" s="316" t="s">
        <v>147</v>
      </c>
      <c r="F18" s="285" t="s">
        <v>68</v>
      </c>
      <c r="G18" s="226"/>
      <c r="H18" s="72" t="s">
        <v>294</v>
      </c>
      <c r="I18" s="226"/>
      <c r="J18" s="317"/>
      <c r="K18" s="417"/>
      <c r="L18" s="21"/>
      <c r="M18" s="223"/>
      <c r="N18" s="21"/>
      <c r="O18" s="223"/>
      <c r="P18" s="21"/>
      <c r="Q18" s="223"/>
      <c r="R18" s="21"/>
      <c r="S18" s="223"/>
      <c r="T18" s="21"/>
    </row>
    <row r="19" spans="1:20" s="225" customFormat="1" ht="46.95" customHeight="1" x14ac:dyDescent="0.3">
      <c r="A19" s="224"/>
      <c r="B19" s="17"/>
      <c r="D19" s="316" t="s">
        <v>147</v>
      </c>
      <c r="F19" s="285" t="s">
        <v>70</v>
      </c>
      <c r="G19" s="226"/>
      <c r="H19" s="72" t="s">
        <v>295</v>
      </c>
      <c r="I19" s="226"/>
      <c r="J19" s="317"/>
      <c r="K19" s="417"/>
      <c r="L19" s="21"/>
      <c r="M19" s="223"/>
      <c r="N19" s="21"/>
      <c r="O19" s="223"/>
      <c r="P19" s="21"/>
      <c r="Q19" s="223"/>
      <c r="R19" s="21"/>
      <c r="S19" s="223"/>
      <c r="T19" s="21"/>
    </row>
    <row r="20" spans="1:20" s="225" customFormat="1" ht="46.95" customHeight="1" x14ac:dyDescent="0.3">
      <c r="A20" s="224"/>
      <c r="B20" s="17"/>
      <c r="D20" s="316" t="s">
        <v>147</v>
      </c>
      <c r="F20" s="285" t="s">
        <v>74</v>
      </c>
      <c r="G20" s="226"/>
      <c r="H20" s="72" t="s">
        <v>296</v>
      </c>
      <c r="I20" s="226"/>
      <c r="J20" s="317"/>
      <c r="K20" s="417"/>
      <c r="L20" s="21"/>
      <c r="M20" s="223"/>
      <c r="N20" s="21"/>
      <c r="O20" s="223"/>
      <c r="P20" s="21"/>
      <c r="Q20" s="223"/>
      <c r="R20" s="21"/>
      <c r="S20" s="223"/>
      <c r="T20" s="21"/>
    </row>
    <row r="21" spans="1:20" s="225" customFormat="1" ht="74.400000000000006" customHeight="1" x14ac:dyDescent="0.3">
      <c r="A21" s="224"/>
      <c r="B21" s="17"/>
      <c r="D21" s="321" t="s">
        <v>150</v>
      </c>
      <c r="F21" s="285" t="s">
        <v>83</v>
      </c>
      <c r="G21" s="226"/>
      <c r="H21" s="72"/>
      <c r="I21" s="226"/>
      <c r="J21" s="318" t="s">
        <v>297</v>
      </c>
      <c r="K21" s="423"/>
      <c r="L21" s="21"/>
      <c r="M21" s="223"/>
      <c r="N21" s="21"/>
      <c r="O21" s="223"/>
      <c r="P21" s="21"/>
      <c r="Q21" s="223"/>
      <c r="R21" s="21"/>
      <c r="S21" s="223"/>
      <c r="T21" s="21"/>
    </row>
    <row r="22" spans="1:20" s="225" customFormat="1" ht="74.400000000000006" customHeight="1" x14ac:dyDescent="0.3">
      <c r="A22" s="224"/>
      <c r="B22" s="17"/>
      <c r="D22" s="321" t="s">
        <v>150</v>
      </c>
      <c r="F22" s="285" t="s">
        <v>281</v>
      </c>
      <c r="G22" s="226"/>
      <c r="H22" s="72"/>
      <c r="I22" s="226"/>
      <c r="J22" s="318" t="s">
        <v>282</v>
      </c>
      <c r="K22" s="423"/>
      <c r="L22" s="21"/>
      <c r="M22" s="223"/>
      <c r="N22" s="21"/>
      <c r="O22" s="223"/>
      <c r="P22" s="21"/>
      <c r="Q22" s="223"/>
      <c r="R22" s="21"/>
      <c r="S22" s="223"/>
      <c r="T22" s="21"/>
    </row>
    <row r="23" spans="1:20" s="225" customFormat="1" ht="409.6" x14ac:dyDescent="0.3">
      <c r="A23" s="224"/>
      <c r="B23" s="227" t="s">
        <v>298</v>
      </c>
      <c r="D23" s="316" t="s">
        <v>147</v>
      </c>
      <c r="F23" s="285" t="s">
        <v>68</v>
      </c>
      <c r="G23" s="226"/>
      <c r="H23" s="72" t="s">
        <v>299</v>
      </c>
      <c r="I23" s="226"/>
      <c r="J23" s="484" t="s">
        <v>1311</v>
      </c>
      <c r="K23" s="455" t="s">
        <v>1149</v>
      </c>
      <c r="L23" s="226"/>
      <c r="M23" s="223"/>
      <c r="N23" s="226"/>
      <c r="O23" s="223"/>
      <c r="P23" s="226"/>
      <c r="Q23" s="223"/>
      <c r="R23" s="226"/>
      <c r="S23" s="223"/>
      <c r="T23" s="226"/>
    </row>
    <row r="24" spans="1:20" s="225" customFormat="1" ht="54" customHeight="1" x14ac:dyDescent="0.3">
      <c r="A24" s="224"/>
      <c r="B24" s="227"/>
      <c r="D24" s="316" t="s">
        <v>147</v>
      </c>
      <c r="F24" s="285" t="s">
        <v>70</v>
      </c>
      <c r="G24" s="226"/>
      <c r="H24" s="72" t="s">
        <v>300</v>
      </c>
      <c r="I24" s="226"/>
      <c r="J24" s="317"/>
      <c r="K24" s="417"/>
      <c r="L24" s="226"/>
      <c r="M24" s="223"/>
      <c r="N24" s="226"/>
      <c r="O24" s="223"/>
      <c r="P24" s="226"/>
      <c r="Q24" s="223"/>
      <c r="R24" s="226"/>
      <c r="S24" s="223"/>
      <c r="T24" s="226"/>
    </row>
    <row r="25" spans="1:20" s="225" customFormat="1" ht="54" customHeight="1" x14ac:dyDescent="0.3">
      <c r="A25" s="224"/>
      <c r="B25" s="227"/>
      <c r="D25" s="316" t="s">
        <v>147</v>
      </c>
      <c r="F25" s="285" t="s">
        <v>74</v>
      </c>
      <c r="G25" s="226"/>
      <c r="H25" s="72" t="s">
        <v>296</v>
      </c>
      <c r="I25" s="226"/>
      <c r="J25" s="317"/>
      <c r="K25" s="417"/>
      <c r="L25" s="226"/>
      <c r="M25" s="223"/>
      <c r="N25" s="226"/>
      <c r="O25" s="223"/>
      <c r="P25" s="226"/>
      <c r="Q25" s="223"/>
      <c r="R25" s="226"/>
      <c r="S25" s="223"/>
      <c r="T25" s="226"/>
    </row>
    <row r="26" spans="1:20" s="225" customFormat="1" ht="73.95" customHeight="1" x14ac:dyDescent="0.3">
      <c r="A26" s="224"/>
      <c r="B26" s="227"/>
      <c r="D26" s="321" t="s">
        <v>150</v>
      </c>
      <c r="F26" s="285" t="s">
        <v>83</v>
      </c>
      <c r="G26" s="226"/>
      <c r="H26" s="72"/>
      <c r="I26" s="226"/>
      <c r="J26" s="318" t="s">
        <v>301</v>
      </c>
      <c r="K26" s="423"/>
      <c r="L26" s="226"/>
      <c r="M26" s="223"/>
      <c r="N26" s="226"/>
      <c r="O26" s="223"/>
      <c r="P26" s="226"/>
      <c r="Q26" s="223"/>
      <c r="R26" s="226"/>
      <c r="S26" s="223"/>
      <c r="T26" s="226"/>
    </row>
    <row r="27" spans="1:20" s="225" customFormat="1" ht="54" customHeight="1" x14ac:dyDescent="0.3">
      <c r="A27" s="224"/>
      <c r="B27" s="227"/>
      <c r="D27" s="321" t="s">
        <v>150</v>
      </c>
      <c r="F27" s="285" t="s">
        <v>281</v>
      </c>
      <c r="G27" s="226"/>
      <c r="H27" s="72"/>
      <c r="I27" s="226"/>
      <c r="J27" s="318" t="s">
        <v>282</v>
      </c>
      <c r="K27" s="423"/>
      <c r="L27" s="226"/>
      <c r="M27" s="223"/>
      <c r="N27" s="226"/>
      <c r="O27" s="223"/>
      <c r="P27" s="226"/>
      <c r="Q27" s="223"/>
      <c r="R27" s="226"/>
      <c r="S27" s="223"/>
      <c r="T27" s="226"/>
    </row>
    <row r="28" spans="1:20" s="225" customFormat="1" ht="48" customHeight="1" x14ac:dyDescent="0.3">
      <c r="A28" s="224"/>
      <c r="B28" s="227" t="s">
        <v>302</v>
      </c>
      <c r="D28" s="316" t="s">
        <v>147</v>
      </c>
      <c r="F28" s="285" t="s">
        <v>68</v>
      </c>
      <c r="G28" s="226"/>
      <c r="H28" s="72" t="s">
        <v>303</v>
      </c>
      <c r="I28" s="226"/>
      <c r="J28" s="317"/>
      <c r="K28" s="417"/>
      <c r="L28" s="226"/>
      <c r="M28" s="223"/>
      <c r="N28" s="226"/>
      <c r="O28" s="223"/>
      <c r="P28" s="226"/>
      <c r="Q28" s="223"/>
      <c r="R28" s="226"/>
      <c r="S28" s="223"/>
      <c r="T28" s="226"/>
    </row>
    <row r="29" spans="1:20" s="225" customFormat="1" ht="48" customHeight="1" x14ac:dyDescent="0.3">
      <c r="A29" s="224"/>
      <c r="B29" s="227"/>
      <c r="D29" s="316" t="s">
        <v>147</v>
      </c>
      <c r="F29" s="285" t="s">
        <v>70</v>
      </c>
      <c r="G29" s="226"/>
      <c r="H29" s="72" t="s">
        <v>304</v>
      </c>
      <c r="I29" s="226"/>
      <c r="J29" s="317"/>
      <c r="K29" s="417"/>
      <c r="L29" s="226"/>
      <c r="M29" s="223"/>
      <c r="N29" s="226"/>
      <c r="O29" s="223"/>
      <c r="P29" s="226"/>
      <c r="Q29" s="223"/>
      <c r="R29" s="226"/>
      <c r="S29" s="223"/>
      <c r="T29" s="226"/>
    </row>
    <row r="30" spans="1:20" s="225" customFormat="1" ht="48" customHeight="1" x14ac:dyDescent="0.3">
      <c r="A30" s="224"/>
      <c r="B30" s="227"/>
      <c r="D30" s="316" t="s">
        <v>147</v>
      </c>
      <c r="F30" s="285" t="s">
        <v>74</v>
      </c>
      <c r="G30" s="226"/>
      <c r="H30" s="72" t="s">
        <v>289</v>
      </c>
      <c r="I30" s="226"/>
      <c r="J30" s="317"/>
      <c r="K30" s="417"/>
      <c r="L30" s="226"/>
      <c r="M30" s="223"/>
      <c r="N30" s="226"/>
      <c r="O30" s="223"/>
      <c r="P30" s="226"/>
      <c r="Q30" s="223"/>
      <c r="R30" s="226"/>
      <c r="S30" s="223"/>
      <c r="T30" s="226"/>
    </row>
    <row r="31" spans="1:20" s="225" customFormat="1" ht="51" customHeight="1" x14ac:dyDescent="0.3">
      <c r="A31" s="224"/>
      <c r="B31" s="227" t="s">
        <v>305</v>
      </c>
      <c r="D31" s="316" t="s">
        <v>147</v>
      </c>
      <c r="F31" s="285" t="s">
        <v>68</v>
      </c>
      <c r="G31" s="226"/>
      <c r="H31" s="72" t="s">
        <v>306</v>
      </c>
      <c r="I31" s="226"/>
      <c r="J31" s="317"/>
      <c r="K31" s="417"/>
      <c r="L31" s="226"/>
      <c r="M31" s="223"/>
      <c r="N31" s="226"/>
      <c r="O31" s="223"/>
      <c r="P31" s="226"/>
      <c r="Q31" s="223"/>
      <c r="R31" s="226"/>
      <c r="S31" s="223"/>
      <c r="T31" s="226"/>
    </row>
    <row r="32" spans="1:20" s="225" customFormat="1" ht="51" customHeight="1" x14ac:dyDescent="0.3">
      <c r="A32" s="224"/>
      <c r="B32" s="227"/>
      <c r="D32" s="316" t="s">
        <v>147</v>
      </c>
      <c r="F32" s="285" t="s">
        <v>70</v>
      </c>
      <c r="G32" s="226"/>
      <c r="H32" s="72" t="s">
        <v>307</v>
      </c>
      <c r="I32" s="226"/>
      <c r="J32" s="317"/>
      <c r="K32" s="417"/>
      <c r="L32" s="226"/>
      <c r="M32" s="223"/>
      <c r="N32" s="226"/>
      <c r="O32" s="223"/>
      <c r="P32" s="226"/>
      <c r="Q32" s="223"/>
      <c r="R32" s="226"/>
      <c r="S32" s="223"/>
      <c r="T32" s="226"/>
    </row>
    <row r="33" spans="1:20" s="225" customFormat="1" ht="51" customHeight="1" x14ac:dyDescent="0.3">
      <c r="A33" s="224"/>
      <c r="B33" s="227"/>
      <c r="D33" s="316" t="s">
        <v>147</v>
      </c>
      <c r="F33" s="285" t="s">
        <v>74</v>
      </c>
      <c r="G33" s="226"/>
      <c r="H33" s="72" t="s">
        <v>308</v>
      </c>
      <c r="I33" s="226"/>
      <c r="J33" s="317"/>
      <c r="K33" s="417"/>
      <c r="L33" s="226"/>
      <c r="M33" s="223"/>
      <c r="N33" s="226"/>
      <c r="O33" s="223"/>
      <c r="P33" s="226"/>
      <c r="Q33" s="223"/>
      <c r="R33" s="226"/>
      <c r="S33" s="223"/>
      <c r="T33" s="226"/>
    </row>
    <row r="34" spans="1:20" s="225" customFormat="1" ht="51" customHeight="1" x14ac:dyDescent="0.3">
      <c r="A34" s="224"/>
      <c r="B34" s="227"/>
      <c r="D34" s="316" t="s">
        <v>147</v>
      </c>
      <c r="F34" s="285" t="s">
        <v>309</v>
      </c>
      <c r="G34" s="226"/>
      <c r="H34" s="72" t="s">
        <v>310</v>
      </c>
      <c r="I34" s="226"/>
      <c r="J34" s="317"/>
      <c r="K34" s="417"/>
      <c r="L34" s="226"/>
      <c r="M34" s="223"/>
      <c r="N34" s="226"/>
      <c r="O34" s="223"/>
      <c r="P34" s="226"/>
      <c r="Q34" s="223"/>
      <c r="R34" s="226"/>
      <c r="S34" s="223"/>
      <c r="T34" s="226"/>
    </row>
    <row r="35" spans="1:20" s="225" customFormat="1" ht="46.95" customHeight="1" x14ac:dyDescent="0.35">
      <c r="A35" s="224"/>
      <c r="B35" s="227" t="s">
        <v>311</v>
      </c>
      <c r="D35" s="316" t="s">
        <v>147</v>
      </c>
      <c r="F35" s="285" t="s">
        <v>68</v>
      </c>
      <c r="G35" s="226"/>
      <c r="H35" s="72" t="s">
        <v>288</v>
      </c>
      <c r="I35" s="229"/>
      <c r="J35" s="317"/>
      <c r="K35" s="417"/>
      <c r="L35" s="229"/>
      <c r="M35" s="223"/>
      <c r="N35" s="229"/>
      <c r="O35" s="223"/>
      <c r="P35" s="229"/>
      <c r="Q35" s="223"/>
      <c r="R35" s="229"/>
      <c r="S35" s="223"/>
      <c r="T35" s="229"/>
    </row>
    <row r="36" spans="1:20" s="225" customFormat="1" ht="46.95" customHeight="1" x14ac:dyDescent="0.35">
      <c r="A36" s="224"/>
      <c r="B36" s="227"/>
      <c r="D36" s="316" t="s">
        <v>147</v>
      </c>
      <c r="F36" s="285" t="s">
        <v>70</v>
      </c>
      <c r="G36" s="226"/>
      <c r="H36" s="72" t="s">
        <v>295</v>
      </c>
      <c r="I36" s="229"/>
      <c r="J36" s="317"/>
      <c r="K36" s="417"/>
      <c r="L36" s="229"/>
      <c r="M36" s="223"/>
      <c r="N36" s="229"/>
      <c r="O36" s="223"/>
      <c r="P36" s="229"/>
      <c r="Q36" s="223"/>
      <c r="R36" s="229"/>
      <c r="S36" s="223"/>
      <c r="T36" s="229"/>
    </row>
    <row r="37" spans="1:20" s="225" customFormat="1" ht="46.95" customHeight="1" x14ac:dyDescent="0.35">
      <c r="A37" s="224"/>
      <c r="B37" s="227"/>
      <c r="D37" s="316" t="s">
        <v>147</v>
      </c>
      <c r="F37" s="285" t="s">
        <v>74</v>
      </c>
      <c r="G37" s="226"/>
      <c r="H37" s="72" t="s">
        <v>312</v>
      </c>
      <c r="I37" s="229"/>
      <c r="J37" s="317"/>
      <c r="K37" s="417"/>
      <c r="L37" s="229"/>
      <c r="M37" s="223"/>
      <c r="N37" s="229"/>
      <c r="O37" s="223"/>
      <c r="P37" s="229"/>
      <c r="Q37" s="223"/>
      <c r="R37" s="229"/>
      <c r="S37" s="223"/>
      <c r="T37" s="229"/>
    </row>
    <row r="38" spans="1:20" s="225" customFormat="1" ht="76.2" customHeight="1" x14ac:dyDescent="0.35">
      <c r="A38" s="224"/>
      <c r="B38" s="227"/>
      <c r="D38" s="321" t="s">
        <v>150</v>
      </c>
      <c r="F38" s="285" t="s">
        <v>83</v>
      </c>
      <c r="G38" s="226"/>
      <c r="H38" s="72"/>
      <c r="I38" s="229"/>
      <c r="J38" s="318" t="s">
        <v>313</v>
      </c>
      <c r="K38" s="423"/>
      <c r="L38" s="229"/>
      <c r="M38" s="223"/>
      <c r="N38" s="229"/>
      <c r="O38" s="223"/>
      <c r="P38" s="229"/>
      <c r="Q38" s="223"/>
      <c r="R38" s="229"/>
      <c r="S38" s="223"/>
      <c r="T38" s="229"/>
    </row>
    <row r="39" spans="1:20" s="225" customFormat="1" ht="80.400000000000006" customHeight="1" x14ac:dyDescent="0.35">
      <c r="A39" s="224"/>
      <c r="B39" s="227" t="s">
        <v>314</v>
      </c>
      <c r="D39" s="321" t="s">
        <v>150</v>
      </c>
      <c r="F39" s="285" t="s">
        <v>83</v>
      </c>
      <c r="G39" s="226"/>
      <c r="H39" s="72"/>
      <c r="I39" s="229"/>
      <c r="J39" s="318" t="s">
        <v>313</v>
      </c>
      <c r="K39" s="423"/>
      <c r="L39" s="229"/>
      <c r="M39" s="223"/>
      <c r="N39" s="229"/>
      <c r="O39" s="223"/>
      <c r="P39" s="229"/>
      <c r="Q39" s="223"/>
      <c r="R39" s="229"/>
      <c r="S39" s="223"/>
      <c r="T39" s="229"/>
    </row>
    <row r="40" spans="1:20" s="225" customFormat="1" ht="63" customHeight="1" x14ac:dyDescent="0.35">
      <c r="A40" s="224"/>
      <c r="B40" s="227" t="s">
        <v>315</v>
      </c>
      <c r="D40" s="321" t="s">
        <v>150</v>
      </c>
      <c r="F40" s="285" t="s">
        <v>281</v>
      </c>
      <c r="G40" s="226"/>
      <c r="H40" s="72"/>
      <c r="I40" s="229"/>
      <c r="J40" s="318" t="s">
        <v>282</v>
      </c>
      <c r="K40" s="423"/>
      <c r="L40" s="229"/>
      <c r="M40" s="223"/>
      <c r="N40" s="229"/>
      <c r="O40" s="223"/>
      <c r="P40" s="229"/>
      <c r="Q40" s="223"/>
      <c r="R40" s="229"/>
      <c r="S40" s="223"/>
      <c r="T40" s="229"/>
    </row>
    <row r="41" spans="1:20" s="225" customFormat="1" ht="49.95" customHeight="1" x14ac:dyDescent="0.35">
      <c r="A41" s="224"/>
      <c r="B41" s="17" t="s">
        <v>316</v>
      </c>
      <c r="D41" s="321" t="s">
        <v>147</v>
      </c>
      <c r="F41" s="285" t="s">
        <v>68</v>
      </c>
      <c r="G41" s="226"/>
      <c r="H41" s="72" t="s">
        <v>299</v>
      </c>
      <c r="I41" s="229"/>
      <c r="J41" s="317"/>
      <c r="K41" s="417"/>
      <c r="L41" s="229"/>
      <c r="M41" s="223"/>
      <c r="N41" s="229"/>
      <c r="O41" s="223"/>
      <c r="P41" s="229"/>
      <c r="Q41" s="223"/>
      <c r="R41" s="229"/>
      <c r="S41" s="223"/>
      <c r="T41" s="229"/>
    </row>
    <row r="42" spans="1:20" s="311" customFormat="1" ht="49.95" customHeight="1" x14ac:dyDescent="0.35">
      <c r="A42" s="308"/>
      <c r="B42" s="319"/>
      <c r="D42" s="321" t="s">
        <v>150</v>
      </c>
      <c r="E42" s="225"/>
      <c r="F42" s="285" t="s">
        <v>317</v>
      </c>
      <c r="G42" s="226"/>
      <c r="H42" s="72"/>
      <c r="I42" s="320"/>
      <c r="J42" s="317"/>
      <c r="K42" s="417"/>
      <c r="L42" s="320"/>
      <c r="M42" s="313"/>
      <c r="N42" s="320"/>
      <c r="O42" s="313"/>
      <c r="P42" s="320"/>
      <c r="Q42" s="313"/>
      <c r="R42" s="320"/>
      <c r="S42" s="313"/>
      <c r="T42" s="320"/>
    </row>
    <row r="43" spans="1:20" s="232" customFormat="1" x14ac:dyDescent="0.35">
      <c r="A43" s="230"/>
      <c r="B43" s="231"/>
      <c r="J43" s="317"/>
      <c r="K43" s="417"/>
    </row>
  </sheetData>
  <hyperlinks>
    <hyperlink ref="F8" r:id="rId1"/>
    <hyperlink ref="F7" r:id="rId2"/>
    <hyperlink ref="F10" r:id="rId3"/>
    <hyperlink ref="F11" r:id="rId4"/>
    <hyperlink ref="F13" r:id="rId5"/>
    <hyperlink ref="F14" r:id="rId6"/>
    <hyperlink ref="F18" r:id="rId7"/>
    <hyperlink ref="F19" r:id="rId8"/>
    <hyperlink ref="F23" r:id="rId9"/>
    <hyperlink ref="F24" r:id="rId10"/>
    <hyperlink ref="F28" r:id="rId11"/>
    <hyperlink ref="F29" r:id="rId12"/>
    <hyperlink ref="F31" r:id="rId13"/>
    <hyperlink ref="F32" r:id="rId14"/>
    <hyperlink ref="F35" r:id="rId15"/>
    <hyperlink ref="F36" r:id="rId16"/>
    <hyperlink ref="F21" r:id="rId17"/>
    <hyperlink ref="F41" r:id="rId18"/>
    <hyperlink ref="F26" r:id="rId19"/>
    <hyperlink ref="F12" r:id="rId20"/>
    <hyperlink ref="F15" r:id="rId21"/>
    <hyperlink ref="F20" r:id="rId22"/>
    <hyperlink ref="F25" r:id="rId23"/>
    <hyperlink ref="F30" r:id="rId24"/>
    <hyperlink ref="F33" r:id="rId25"/>
    <hyperlink ref="F37" r:id="rId26"/>
    <hyperlink ref="F34" r:id="rId27"/>
    <hyperlink ref="F38" r:id="rId28"/>
    <hyperlink ref="F39" r:id="rId29"/>
    <hyperlink ref="F42" r:id="rId30"/>
    <hyperlink ref="F16" r:id="rId31"/>
    <hyperlink ref="F17" r:id="rId32"/>
  </hyperlinks>
  <pageMargins left="0.23622047244094491" right="0.23622047244094491" top="0.74803149606299213" bottom="0.74803149606299213" header="0.31496062992125984" footer="0.31496062992125984"/>
  <pageSetup paperSize="8" scale="87" orientation="landscape" r:id="rId3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7A516"/>
    <pageSetUpPr fitToPage="1"/>
  </sheetPr>
  <dimension ref="A1:T57"/>
  <sheetViews>
    <sheetView topLeftCell="C14" zoomScaleNormal="100" workbookViewId="0">
      <selection activeCell="H10" sqref="H10"/>
    </sheetView>
  </sheetViews>
  <sheetFormatPr baseColWidth="10" defaultColWidth="10.5" defaultRowHeight="15.6" x14ac:dyDescent="0.3"/>
  <cols>
    <col min="1" max="1" width="14" customWidth="1"/>
    <col min="2" max="2" width="51.09765625" customWidth="1"/>
    <col min="3" max="3" width="3.3984375" customWidth="1"/>
    <col min="4" max="4" width="38.5" customWidth="1"/>
    <col min="5" max="5" width="3.3984375" customWidth="1"/>
    <col min="6" max="6" width="26.3984375" customWidth="1"/>
    <col min="7" max="7" width="3.3984375" customWidth="1"/>
    <col min="8" max="8" width="40.5" bestFit="1" customWidth="1"/>
    <col min="9" max="9" width="3.3984375" customWidth="1"/>
    <col min="10" max="10" width="51" customWidth="1"/>
    <col min="11" max="11" width="51" style="409" customWidth="1"/>
    <col min="12" max="12" width="3.3984375" customWidth="1"/>
    <col min="13" max="13" width="39.5" customWidth="1"/>
    <col min="14" max="14" width="3.3984375" customWidth="1"/>
    <col min="15" max="15" width="39.5" customWidth="1"/>
    <col min="16" max="16" width="3.3984375" customWidth="1"/>
    <col min="17" max="17" width="39.5" customWidth="1"/>
    <col min="18" max="18" width="3.3984375" customWidth="1"/>
    <col min="19" max="19" width="39.5" customWidth="1"/>
    <col min="20" max="20" width="3.3984375" customWidth="1"/>
  </cols>
  <sheetData>
    <row r="1" spans="1:20" ht="24.6" x14ac:dyDescent="0.4">
      <c r="A1" s="213" t="s">
        <v>318</v>
      </c>
    </row>
    <row r="3" spans="1:20" s="22" customFormat="1" ht="188.4" customHeight="1" x14ac:dyDescent="0.3">
      <c r="A3" s="201" t="s">
        <v>319</v>
      </c>
      <c r="B3" s="39" t="s">
        <v>320</v>
      </c>
      <c r="D3" s="316" t="s">
        <v>175</v>
      </c>
      <c r="F3" s="40"/>
      <c r="H3" s="40"/>
      <c r="J3" s="222"/>
      <c r="K3" s="396" t="s">
        <v>139</v>
      </c>
      <c r="M3" s="322"/>
      <c r="O3" s="223"/>
      <c r="Q3" s="223"/>
      <c r="S3" s="223"/>
    </row>
    <row r="4" spans="1:20" s="21" customFormat="1" ht="18.600000000000001" x14ac:dyDescent="0.3">
      <c r="A4" s="38"/>
      <c r="B4" s="30"/>
      <c r="D4" s="30"/>
      <c r="F4" s="30"/>
      <c r="H4" s="30"/>
      <c r="J4" s="31"/>
      <c r="K4" s="411"/>
      <c r="M4" s="31"/>
      <c r="O4" s="31"/>
      <c r="Q4" s="31"/>
      <c r="S4" s="31"/>
    </row>
    <row r="5" spans="1:20" s="264" customFormat="1" ht="340.2" x14ac:dyDescent="0.3">
      <c r="A5" s="269"/>
      <c r="B5" s="270" t="s">
        <v>134</v>
      </c>
      <c r="D5" s="265" t="s">
        <v>135</v>
      </c>
      <c r="E5" s="266"/>
      <c r="F5" s="265" t="s">
        <v>136</v>
      </c>
      <c r="G5" s="266"/>
      <c r="H5" s="265" t="s">
        <v>137</v>
      </c>
      <c r="J5" s="267" t="s">
        <v>138</v>
      </c>
      <c r="K5" s="443" t="s">
        <v>1150</v>
      </c>
      <c r="L5" s="266"/>
      <c r="M5" s="267" t="s">
        <v>140</v>
      </c>
      <c r="N5" s="266"/>
      <c r="O5" s="267" t="s">
        <v>141</v>
      </c>
      <c r="P5" s="266"/>
      <c r="Q5" s="267" t="s">
        <v>142</v>
      </c>
      <c r="R5" s="266"/>
      <c r="S5" s="267" t="s">
        <v>143</v>
      </c>
      <c r="T5" s="266"/>
    </row>
    <row r="6" spans="1:20" s="21" customFormat="1" ht="18.600000000000001" x14ac:dyDescent="0.3">
      <c r="A6" s="38"/>
      <c r="B6" s="30"/>
      <c r="D6" s="30"/>
      <c r="F6" s="30"/>
      <c r="H6" s="30"/>
      <c r="J6" s="31"/>
      <c r="K6" s="411"/>
      <c r="M6" s="31"/>
      <c r="O6" s="31"/>
      <c r="Q6" s="31"/>
      <c r="S6" s="31"/>
    </row>
    <row r="7" spans="1:20" s="22" customFormat="1" ht="30" x14ac:dyDescent="0.3">
      <c r="A7" s="201" t="s">
        <v>176</v>
      </c>
      <c r="B7" s="39" t="s">
        <v>321</v>
      </c>
      <c r="D7" s="7" t="s">
        <v>169</v>
      </c>
      <c r="F7" s="40"/>
      <c r="H7" s="40"/>
      <c r="J7" s="222"/>
      <c r="K7" s="410"/>
    </row>
    <row r="8" spans="1:20" s="21" customFormat="1" ht="18.600000000000001" x14ac:dyDescent="0.3">
      <c r="A8" s="50"/>
      <c r="B8" s="30"/>
      <c r="D8" s="30"/>
      <c r="F8" s="30"/>
      <c r="H8" s="30"/>
      <c r="J8" s="31"/>
      <c r="K8" s="411"/>
    </row>
    <row r="9" spans="1:20" s="225" customFormat="1" ht="93.6" customHeight="1" x14ac:dyDescent="0.3">
      <c r="A9" s="562" t="s">
        <v>322</v>
      </c>
      <c r="B9" s="17" t="s">
        <v>323</v>
      </c>
      <c r="D9" s="316" t="s">
        <v>147</v>
      </c>
      <c r="F9" s="285" t="s">
        <v>68</v>
      </c>
      <c r="G9" s="226"/>
      <c r="H9" s="72" t="s">
        <v>324</v>
      </c>
      <c r="I9" s="226"/>
      <c r="J9" s="344" t="s">
        <v>1265</v>
      </c>
      <c r="K9" s="416"/>
      <c r="L9" s="226"/>
      <c r="M9" s="322"/>
      <c r="N9" s="21"/>
      <c r="O9" s="223"/>
      <c r="P9" s="21"/>
      <c r="Q9" s="223"/>
      <c r="R9" s="21"/>
      <c r="S9" s="223"/>
      <c r="T9" s="226"/>
    </row>
    <row r="10" spans="1:20" s="225" customFormat="1" ht="93.6" customHeight="1" x14ac:dyDescent="0.3">
      <c r="A10" s="563"/>
      <c r="B10" s="17"/>
      <c r="D10" s="316" t="s">
        <v>1316</v>
      </c>
      <c r="F10" s="285" t="s">
        <v>87</v>
      </c>
      <c r="G10" s="226"/>
      <c r="H10" s="72"/>
      <c r="I10" s="226"/>
      <c r="J10" s="318" t="s">
        <v>1317</v>
      </c>
      <c r="K10" s="417"/>
      <c r="L10" s="226"/>
      <c r="M10" s="322"/>
      <c r="N10" s="21"/>
      <c r="O10" s="223"/>
      <c r="P10" s="21"/>
      <c r="Q10" s="223"/>
      <c r="R10" s="21"/>
      <c r="S10" s="223"/>
      <c r="T10" s="226"/>
    </row>
    <row r="11" spans="1:20" s="225" customFormat="1" ht="68.400000000000006" customHeight="1" x14ac:dyDescent="0.3">
      <c r="A11" s="563"/>
      <c r="B11" s="17"/>
      <c r="D11" s="316" t="s">
        <v>147</v>
      </c>
      <c r="F11" s="285" t="s">
        <v>76</v>
      </c>
      <c r="G11" s="226"/>
      <c r="H11" s="72" t="s">
        <v>325</v>
      </c>
      <c r="I11" s="226"/>
      <c r="J11" s="317"/>
      <c r="K11" s="417"/>
      <c r="L11" s="226"/>
      <c r="M11" s="322"/>
      <c r="N11" s="21"/>
      <c r="O11" s="223"/>
      <c r="P11" s="21"/>
      <c r="Q11" s="223"/>
      <c r="R11" s="21"/>
      <c r="S11" s="223"/>
      <c r="T11" s="226"/>
    </row>
    <row r="12" spans="1:20" s="225" customFormat="1" ht="68.400000000000006" customHeight="1" x14ac:dyDescent="0.3">
      <c r="A12" s="563"/>
      <c r="B12" s="17"/>
      <c r="D12" s="316" t="s">
        <v>147</v>
      </c>
      <c r="F12" s="285" t="s">
        <v>74</v>
      </c>
      <c r="G12" s="226"/>
      <c r="H12" s="72" t="s">
        <v>326</v>
      </c>
      <c r="I12" s="226"/>
      <c r="J12" s="317"/>
      <c r="K12" s="417"/>
      <c r="L12" s="226"/>
      <c r="M12" s="322"/>
      <c r="N12" s="21"/>
      <c r="O12" s="223"/>
      <c r="P12" s="21"/>
      <c r="Q12" s="223"/>
      <c r="R12" s="21"/>
      <c r="S12" s="223"/>
      <c r="T12" s="226"/>
    </row>
    <row r="13" spans="1:20" s="225" customFormat="1" ht="46.8" x14ac:dyDescent="0.3">
      <c r="A13" s="562" t="s">
        <v>327</v>
      </c>
      <c r="B13" s="323" t="s">
        <v>328</v>
      </c>
      <c r="D13" s="316" t="s">
        <v>147</v>
      </c>
      <c r="F13" s="285" t="s">
        <v>68</v>
      </c>
      <c r="G13" s="226"/>
      <c r="H13" s="72" t="s">
        <v>324</v>
      </c>
      <c r="I13" s="226"/>
      <c r="J13" s="299"/>
      <c r="K13" s="418"/>
      <c r="L13" s="21"/>
      <c r="M13" s="223"/>
      <c r="N13" s="21"/>
      <c r="O13" s="223"/>
      <c r="P13" s="21"/>
      <c r="Q13" s="223"/>
      <c r="R13" s="21"/>
      <c r="S13" s="223"/>
      <c r="T13" s="21"/>
    </row>
    <row r="14" spans="1:20" s="225" customFormat="1" ht="68.400000000000006" customHeight="1" x14ac:dyDescent="0.3">
      <c r="A14" s="563"/>
      <c r="B14" s="17"/>
      <c r="D14" s="316" t="s">
        <v>147</v>
      </c>
      <c r="F14" s="285" t="s">
        <v>76</v>
      </c>
      <c r="G14" s="226"/>
      <c r="H14" s="72" t="s">
        <v>329</v>
      </c>
      <c r="I14" s="226"/>
      <c r="J14" s="317"/>
      <c r="K14" s="417"/>
      <c r="L14" s="226"/>
      <c r="M14" s="322"/>
      <c r="N14" s="21"/>
      <c r="O14" s="223"/>
      <c r="P14" s="21"/>
      <c r="Q14" s="223"/>
      <c r="R14" s="21"/>
      <c r="S14" s="223"/>
      <c r="T14" s="226"/>
    </row>
    <row r="15" spans="1:20" s="225" customFormat="1" ht="68.400000000000006" customHeight="1" x14ac:dyDescent="0.3">
      <c r="A15" s="563"/>
      <c r="B15" s="17"/>
      <c r="D15" s="316" t="s">
        <v>147</v>
      </c>
      <c r="F15" s="285" t="s">
        <v>74</v>
      </c>
      <c r="G15" s="226"/>
      <c r="H15" s="72" t="s">
        <v>326</v>
      </c>
      <c r="I15" s="226"/>
      <c r="J15" s="317"/>
      <c r="K15" s="417"/>
      <c r="L15" s="226"/>
      <c r="M15" s="322"/>
      <c r="N15" s="21"/>
      <c r="O15" s="223"/>
      <c r="P15" s="21"/>
      <c r="Q15" s="223"/>
      <c r="R15" s="21"/>
      <c r="S15" s="223"/>
      <c r="T15" s="226"/>
    </row>
    <row r="16" spans="1:20" s="225" customFormat="1" ht="46.8" x14ac:dyDescent="0.3">
      <c r="A16" s="563"/>
      <c r="B16" s="324" t="s">
        <v>330</v>
      </c>
      <c r="D16" s="316" t="s">
        <v>147</v>
      </c>
      <c r="F16" s="285" t="s">
        <v>68</v>
      </c>
      <c r="G16" s="226"/>
      <c r="H16" s="72" t="s">
        <v>331</v>
      </c>
      <c r="I16" s="226"/>
      <c r="J16" s="299"/>
      <c r="K16" s="418"/>
      <c r="L16" s="22"/>
      <c r="M16" s="223"/>
      <c r="N16" s="22"/>
      <c r="O16" s="223"/>
      <c r="P16" s="22"/>
      <c r="Q16" s="223"/>
      <c r="R16" s="22"/>
      <c r="S16" s="223"/>
      <c r="T16" s="22"/>
    </row>
    <row r="17" spans="1:20" s="225" customFormat="1" ht="68.400000000000006" customHeight="1" x14ac:dyDescent="0.3">
      <c r="A17" s="563"/>
      <c r="B17" s="17"/>
      <c r="D17" s="316" t="s">
        <v>147</v>
      </c>
      <c r="F17" s="285" t="s">
        <v>76</v>
      </c>
      <c r="G17" s="226"/>
      <c r="H17" s="72" t="s">
        <v>329</v>
      </c>
      <c r="I17" s="226"/>
      <c r="J17" s="317"/>
      <c r="K17" s="417"/>
      <c r="L17" s="226"/>
      <c r="M17" s="322"/>
      <c r="N17" s="21"/>
      <c r="O17" s="223"/>
      <c r="P17" s="21"/>
      <c r="Q17" s="223"/>
      <c r="R17" s="21"/>
      <c r="S17" s="223"/>
      <c r="T17" s="226"/>
    </row>
    <row r="18" spans="1:20" s="225" customFormat="1" ht="68.400000000000006" customHeight="1" x14ac:dyDescent="0.3">
      <c r="A18" s="563"/>
      <c r="B18" s="17"/>
      <c r="D18" s="316" t="s">
        <v>147</v>
      </c>
      <c r="F18" s="285" t="s">
        <v>74</v>
      </c>
      <c r="G18" s="226"/>
      <c r="H18" s="72" t="s">
        <v>326</v>
      </c>
      <c r="I18" s="226"/>
      <c r="J18" s="317"/>
      <c r="K18" s="417"/>
      <c r="L18" s="226"/>
      <c r="M18" s="322"/>
      <c r="N18" s="21"/>
      <c r="O18" s="223"/>
      <c r="P18" s="21"/>
      <c r="Q18" s="223"/>
      <c r="R18" s="21"/>
      <c r="S18" s="223"/>
      <c r="T18" s="226"/>
    </row>
    <row r="19" spans="1:20" s="225" customFormat="1" ht="46.8" x14ac:dyDescent="0.3">
      <c r="A19" s="563"/>
      <c r="B19" s="324" t="s">
        <v>332</v>
      </c>
      <c r="D19" s="316" t="s">
        <v>147</v>
      </c>
      <c r="F19" s="285" t="s">
        <v>68</v>
      </c>
      <c r="G19" s="226"/>
      <c r="H19" s="72" t="s">
        <v>333</v>
      </c>
      <c r="I19" s="226"/>
      <c r="J19" s="299"/>
      <c r="K19" s="418"/>
      <c r="L19" s="21"/>
      <c r="M19" s="223"/>
      <c r="N19" s="21"/>
      <c r="O19" s="223"/>
      <c r="P19" s="21"/>
      <c r="Q19" s="223"/>
      <c r="R19" s="21"/>
      <c r="S19" s="223"/>
      <c r="T19" s="21"/>
    </row>
    <row r="20" spans="1:20" s="225" customFormat="1" ht="68.400000000000006" customHeight="1" x14ac:dyDescent="0.3">
      <c r="A20" s="563"/>
      <c r="B20" s="17"/>
      <c r="D20" s="316" t="s">
        <v>147</v>
      </c>
      <c r="F20" s="285" t="s">
        <v>76</v>
      </c>
      <c r="G20" s="226"/>
      <c r="H20" s="72" t="s">
        <v>329</v>
      </c>
      <c r="I20" s="226"/>
      <c r="J20" s="317"/>
      <c r="K20" s="417"/>
      <c r="L20" s="226"/>
      <c r="M20" s="322"/>
      <c r="N20" s="21"/>
      <c r="O20" s="223"/>
      <c r="P20" s="21"/>
      <c r="Q20" s="223"/>
      <c r="R20" s="21"/>
      <c r="S20" s="223"/>
      <c r="T20" s="226"/>
    </row>
    <row r="21" spans="1:20" s="225" customFormat="1" ht="68.400000000000006" customHeight="1" x14ac:dyDescent="0.3">
      <c r="A21" s="563"/>
      <c r="B21" s="17"/>
      <c r="D21" s="316" t="s">
        <v>147</v>
      </c>
      <c r="F21" s="285" t="s">
        <v>74</v>
      </c>
      <c r="G21" s="226"/>
      <c r="H21" s="72" t="s">
        <v>334</v>
      </c>
      <c r="I21" s="226"/>
      <c r="J21" s="317"/>
      <c r="K21" s="417"/>
      <c r="L21" s="226"/>
      <c r="M21" s="322"/>
      <c r="N21" s="21"/>
      <c r="O21" s="223"/>
      <c r="P21" s="21"/>
      <c r="Q21" s="223"/>
      <c r="R21" s="21"/>
      <c r="S21" s="223"/>
      <c r="T21" s="226"/>
    </row>
    <row r="22" spans="1:20" s="225" customFormat="1" ht="46.8" x14ac:dyDescent="0.3">
      <c r="A22" s="563"/>
      <c r="B22" s="324" t="s">
        <v>335</v>
      </c>
      <c r="D22" s="316" t="s">
        <v>147</v>
      </c>
      <c r="F22" s="285" t="s">
        <v>68</v>
      </c>
      <c r="G22" s="226"/>
      <c r="H22" s="72" t="s">
        <v>336</v>
      </c>
      <c r="I22" s="226"/>
      <c r="J22" s="299"/>
      <c r="K22" s="418"/>
      <c r="L22" s="226"/>
      <c r="M22" s="223"/>
      <c r="N22" s="226"/>
      <c r="O22" s="223"/>
      <c r="P22" s="226"/>
      <c r="Q22" s="223"/>
      <c r="R22" s="226"/>
      <c r="S22" s="223"/>
      <c r="T22" s="226"/>
    </row>
    <row r="23" spans="1:20" s="225" customFormat="1" ht="68.400000000000006" customHeight="1" x14ac:dyDescent="0.3">
      <c r="A23" s="563"/>
      <c r="B23" s="17"/>
      <c r="D23" s="316" t="s">
        <v>147</v>
      </c>
      <c r="F23" s="285" t="s">
        <v>76</v>
      </c>
      <c r="G23" s="226"/>
      <c r="H23" s="72" t="s">
        <v>329</v>
      </c>
      <c r="I23" s="226"/>
      <c r="J23" s="317"/>
      <c r="K23" s="417"/>
      <c r="L23" s="226"/>
      <c r="M23" s="322"/>
      <c r="N23" s="21"/>
      <c r="O23" s="223"/>
      <c r="P23" s="21"/>
      <c r="Q23" s="223"/>
      <c r="R23" s="21"/>
      <c r="S23" s="223"/>
      <c r="T23" s="226"/>
    </row>
    <row r="24" spans="1:20" s="225" customFormat="1" ht="68.400000000000006" customHeight="1" x14ac:dyDescent="0.3">
      <c r="A24" s="563"/>
      <c r="B24" s="17"/>
      <c r="D24" s="316" t="s">
        <v>147</v>
      </c>
      <c r="F24" s="285" t="s">
        <v>74</v>
      </c>
      <c r="G24" s="226"/>
      <c r="H24" s="72" t="s">
        <v>337</v>
      </c>
      <c r="I24" s="226"/>
      <c r="J24" s="317"/>
      <c r="K24" s="417"/>
      <c r="L24" s="226"/>
      <c r="M24" s="322"/>
      <c r="N24" s="21"/>
      <c r="O24" s="223"/>
      <c r="P24" s="21"/>
      <c r="Q24" s="223"/>
      <c r="R24" s="21"/>
      <c r="S24" s="223"/>
      <c r="T24" s="226"/>
    </row>
    <row r="25" spans="1:20" s="225" customFormat="1" ht="46.8" x14ac:dyDescent="0.3">
      <c r="A25" s="563"/>
      <c r="B25" s="324" t="s">
        <v>338</v>
      </c>
      <c r="D25" s="7" t="s">
        <v>147</v>
      </c>
      <c r="F25" s="285" t="s">
        <v>68</v>
      </c>
      <c r="G25" s="226"/>
      <c r="H25" s="72" t="s">
        <v>339</v>
      </c>
      <c r="I25" s="226"/>
      <c r="J25" s="299"/>
      <c r="K25" s="418"/>
      <c r="L25" s="226"/>
      <c r="M25" s="223"/>
      <c r="N25" s="226"/>
      <c r="O25" s="223"/>
      <c r="P25" s="226"/>
      <c r="Q25" s="223"/>
      <c r="R25" s="226"/>
      <c r="S25" s="223"/>
      <c r="T25" s="226"/>
    </row>
    <row r="26" spans="1:20" s="225" customFormat="1" ht="68.400000000000006" customHeight="1" x14ac:dyDescent="0.3">
      <c r="A26" s="563"/>
      <c r="B26" s="17"/>
      <c r="D26" s="316" t="s">
        <v>147</v>
      </c>
      <c r="F26" s="285" t="s">
        <v>76</v>
      </c>
      <c r="G26" s="226"/>
      <c r="H26" s="72" t="s">
        <v>329</v>
      </c>
      <c r="I26" s="226"/>
      <c r="J26" s="317"/>
      <c r="K26" s="417"/>
      <c r="L26" s="226"/>
      <c r="M26" s="322"/>
      <c r="N26" s="21"/>
      <c r="O26" s="223"/>
      <c r="P26" s="21"/>
      <c r="Q26" s="223"/>
      <c r="R26" s="21"/>
      <c r="S26" s="223"/>
      <c r="T26" s="226"/>
    </row>
    <row r="27" spans="1:20" s="225" customFormat="1" ht="68.400000000000006" customHeight="1" x14ac:dyDescent="0.3">
      <c r="A27" s="563"/>
      <c r="B27" s="17"/>
      <c r="D27" s="316" t="s">
        <v>147</v>
      </c>
      <c r="F27" s="285" t="s">
        <v>74</v>
      </c>
      <c r="G27" s="226"/>
      <c r="H27" s="72" t="s">
        <v>340</v>
      </c>
      <c r="I27" s="226"/>
      <c r="J27" s="317"/>
      <c r="K27" s="417"/>
      <c r="L27" s="226"/>
      <c r="M27" s="322"/>
      <c r="N27" s="21"/>
      <c r="O27" s="223"/>
      <c r="P27" s="21"/>
      <c r="Q27" s="223"/>
      <c r="R27" s="21"/>
      <c r="S27" s="223"/>
      <c r="T27" s="226"/>
    </row>
    <row r="28" spans="1:20" s="225" customFormat="1" ht="46.8" x14ac:dyDescent="0.3">
      <c r="A28" s="563"/>
      <c r="B28" s="324" t="s">
        <v>341</v>
      </c>
      <c r="D28" s="316" t="s">
        <v>147</v>
      </c>
      <c r="F28" s="285" t="s">
        <v>68</v>
      </c>
      <c r="G28" s="226"/>
      <c r="H28" s="72" t="s">
        <v>342</v>
      </c>
      <c r="I28" s="226"/>
      <c r="J28" s="299"/>
      <c r="K28" s="418"/>
      <c r="L28" s="226"/>
      <c r="M28" s="223"/>
      <c r="N28" s="226"/>
      <c r="O28" s="223"/>
      <c r="P28" s="226"/>
      <c r="Q28" s="223"/>
      <c r="R28" s="226"/>
      <c r="S28" s="223"/>
      <c r="T28" s="226"/>
    </row>
    <row r="29" spans="1:20" s="225" customFormat="1" ht="68.400000000000006" customHeight="1" x14ac:dyDescent="0.3">
      <c r="A29" s="563"/>
      <c r="B29" s="17"/>
      <c r="D29" s="316" t="s">
        <v>147</v>
      </c>
      <c r="F29" s="285" t="s">
        <v>76</v>
      </c>
      <c r="G29" s="226"/>
      <c r="H29" s="72" t="s">
        <v>329</v>
      </c>
      <c r="I29" s="226"/>
      <c r="J29" s="317"/>
      <c r="K29" s="417"/>
      <c r="L29" s="226"/>
      <c r="M29" s="322"/>
      <c r="N29" s="21"/>
      <c r="O29" s="223"/>
      <c r="P29" s="21"/>
      <c r="Q29" s="223"/>
      <c r="R29" s="21"/>
      <c r="S29" s="223"/>
      <c r="T29" s="226"/>
    </row>
    <row r="30" spans="1:20" s="225" customFormat="1" ht="68.400000000000006" customHeight="1" x14ac:dyDescent="0.3">
      <c r="A30" s="563"/>
      <c r="B30" s="17"/>
      <c r="D30" s="316" t="s">
        <v>147</v>
      </c>
      <c r="F30" s="285" t="s">
        <v>74</v>
      </c>
      <c r="G30" s="226"/>
      <c r="H30" s="72" t="s">
        <v>343</v>
      </c>
      <c r="I30" s="226"/>
      <c r="J30" s="317"/>
      <c r="K30" s="417" t="s">
        <v>1151</v>
      </c>
      <c r="L30" s="226"/>
      <c r="M30" s="322"/>
      <c r="N30" s="21"/>
      <c r="O30" s="223"/>
      <c r="P30" s="21"/>
      <c r="Q30" s="223"/>
      <c r="R30" s="21"/>
      <c r="S30" s="223"/>
      <c r="T30" s="226"/>
    </row>
    <row r="31" spans="1:20" s="225" customFormat="1" ht="60" x14ac:dyDescent="0.3">
      <c r="A31" s="562" t="s">
        <v>344</v>
      </c>
      <c r="B31" s="17" t="s">
        <v>345</v>
      </c>
      <c r="D31" s="316" t="s">
        <v>346</v>
      </c>
      <c r="F31" s="285" t="s">
        <v>347</v>
      </c>
      <c r="G31" s="226"/>
      <c r="H31" s="72" t="s">
        <v>348</v>
      </c>
      <c r="I31" s="23"/>
      <c r="J31" s="299"/>
      <c r="K31" s="418"/>
      <c r="L31" s="23"/>
      <c r="M31" s="223"/>
      <c r="N31" s="23"/>
      <c r="O31" s="223"/>
      <c r="P31" s="23"/>
      <c r="Q31" s="223"/>
      <c r="R31" s="23"/>
      <c r="S31" s="223"/>
      <c r="T31" s="23"/>
    </row>
    <row r="32" spans="1:20" s="225" customFormat="1" ht="46.95" customHeight="1" x14ac:dyDescent="0.3">
      <c r="A32" s="563"/>
      <c r="B32" s="17"/>
      <c r="D32" s="316" t="s">
        <v>349</v>
      </c>
      <c r="F32" s="285" t="s">
        <v>350</v>
      </c>
      <c r="G32" s="226"/>
      <c r="H32" s="72" t="s">
        <v>348</v>
      </c>
      <c r="I32" s="226"/>
      <c r="J32" s="317"/>
      <c r="K32" s="417"/>
      <c r="L32" s="226"/>
      <c r="M32" s="322"/>
      <c r="N32" s="21"/>
      <c r="O32" s="223"/>
      <c r="P32" s="21"/>
      <c r="Q32" s="223"/>
      <c r="R32" s="21"/>
      <c r="S32" s="223"/>
      <c r="T32" s="226"/>
    </row>
    <row r="33" spans="1:20" s="225" customFormat="1" ht="46.95" customHeight="1" x14ac:dyDescent="0.3">
      <c r="A33" s="563"/>
      <c r="B33" s="17"/>
      <c r="D33" s="316" t="s">
        <v>351</v>
      </c>
      <c r="F33" s="285" t="s">
        <v>352</v>
      </c>
      <c r="G33" s="226"/>
      <c r="H33" s="72" t="s">
        <v>348</v>
      </c>
      <c r="I33" s="226"/>
      <c r="J33" s="317"/>
      <c r="K33" s="417"/>
      <c r="L33" s="226"/>
      <c r="M33" s="322"/>
      <c r="N33" s="21"/>
      <c r="O33" s="223"/>
      <c r="P33" s="21"/>
      <c r="Q33" s="223"/>
      <c r="R33" s="21"/>
      <c r="S33" s="223"/>
      <c r="T33" s="226"/>
    </row>
    <row r="34" spans="1:20" s="225" customFormat="1" ht="46.95" customHeight="1" x14ac:dyDescent="0.3">
      <c r="A34" s="563"/>
      <c r="B34" s="17"/>
      <c r="D34" s="316" t="s">
        <v>353</v>
      </c>
      <c r="F34" s="285" t="s">
        <v>354</v>
      </c>
      <c r="G34" s="226"/>
      <c r="H34" s="72" t="s">
        <v>348</v>
      </c>
      <c r="I34" s="226"/>
      <c r="J34" s="317"/>
      <c r="K34" s="417"/>
      <c r="L34" s="226"/>
      <c r="M34" s="322"/>
      <c r="N34" s="21"/>
      <c r="O34" s="223"/>
      <c r="P34" s="21"/>
      <c r="Q34" s="223"/>
      <c r="R34" s="21"/>
      <c r="S34" s="223"/>
      <c r="T34" s="226"/>
    </row>
    <row r="35" spans="1:20" s="225" customFormat="1" ht="46.8" x14ac:dyDescent="0.3">
      <c r="A35" s="563"/>
      <c r="B35" s="17" t="s">
        <v>355</v>
      </c>
      <c r="D35" s="316" t="s">
        <v>147</v>
      </c>
      <c r="F35" s="285" t="s">
        <v>68</v>
      </c>
      <c r="G35" s="23"/>
      <c r="H35" s="72" t="s">
        <v>356</v>
      </c>
      <c r="I35" s="23"/>
      <c r="J35" s="299"/>
      <c r="K35" s="418"/>
      <c r="L35" s="23"/>
      <c r="M35" s="223"/>
      <c r="N35" s="23"/>
      <c r="O35" s="223"/>
      <c r="P35" s="23"/>
      <c r="Q35" s="223"/>
      <c r="R35" s="23"/>
      <c r="S35" s="223"/>
      <c r="T35" s="23"/>
    </row>
    <row r="36" spans="1:20" s="225" customFormat="1" ht="68.400000000000006" customHeight="1" x14ac:dyDescent="0.3">
      <c r="A36" s="563"/>
      <c r="B36" s="17"/>
      <c r="D36" s="316" t="s">
        <v>147</v>
      </c>
      <c r="F36" s="285" t="s">
        <v>76</v>
      </c>
      <c r="G36" s="226"/>
      <c r="H36" s="72" t="s">
        <v>357</v>
      </c>
      <c r="I36" s="226"/>
      <c r="J36" s="317"/>
      <c r="K36" s="455"/>
      <c r="L36" s="226"/>
      <c r="M36" s="322"/>
      <c r="N36" s="21"/>
      <c r="O36" s="223"/>
      <c r="P36" s="21"/>
      <c r="Q36" s="223"/>
      <c r="R36" s="21"/>
      <c r="S36" s="223"/>
      <c r="T36" s="226"/>
    </row>
    <row r="37" spans="1:20" s="225" customFormat="1" ht="46.8" x14ac:dyDescent="0.3">
      <c r="A37" s="562" t="s">
        <v>358</v>
      </c>
      <c r="B37" s="324" t="s">
        <v>359</v>
      </c>
      <c r="D37" s="316" t="s">
        <v>147</v>
      </c>
      <c r="F37" s="285" t="s">
        <v>68</v>
      </c>
      <c r="G37" s="23"/>
      <c r="H37" s="72" t="s">
        <v>324</v>
      </c>
      <c r="I37" s="23"/>
      <c r="J37" s="299"/>
      <c r="K37" s="418"/>
      <c r="L37" s="23"/>
      <c r="M37" s="223"/>
      <c r="N37" s="23"/>
      <c r="O37" s="223"/>
      <c r="P37" s="23"/>
      <c r="Q37" s="223"/>
      <c r="R37" s="23"/>
      <c r="S37" s="223"/>
      <c r="T37" s="23"/>
    </row>
    <row r="38" spans="1:20" s="225" customFormat="1" ht="68.400000000000006" customHeight="1" x14ac:dyDescent="0.3">
      <c r="A38" s="563"/>
      <c r="B38" s="17"/>
      <c r="D38" s="316" t="s">
        <v>147</v>
      </c>
      <c r="F38" s="285" t="s">
        <v>76</v>
      </c>
      <c r="G38" s="226"/>
      <c r="H38" s="72" t="s">
        <v>325</v>
      </c>
      <c r="I38" s="226"/>
      <c r="J38" s="317"/>
      <c r="K38" s="455"/>
      <c r="L38" s="226"/>
      <c r="M38" s="322"/>
      <c r="N38" s="21"/>
      <c r="O38" s="223"/>
      <c r="P38" s="21"/>
      <c r="Q38" s="223"/>
      <c r="R38" s="21"/>
      <c r="S38" s="223"/>
      <c r="T38" s="226"/>
    </row>
    <row r="39" spans="1:20" s="225" customFormat="1" ht="68.400000000000006" customHeight="1" x14ac:dyDescent="0.3">
      <c r="A39" s="563"/>
      <c r="B39" s="17"/>
      <c r="D39" s="316" t="s">
        <v>147</v>
      </c>
      <c r="F39" s="285" t="s">
        <v>74</v>
      </c>
      <c r="G39" s="226"/>
      <c r="H39" s="72" t="s">
        <v>326</v>
      </c>
      <c r="I39" s="226"/>
      <c r="J39" s="317"/>
      <c r="K39" s="417"/>
      <c r="L39" s="226"/>
      <c r="M39" s="322"/>
      <c r="N39" s="21"/>
      <c r="O39" s="223"/>
      <c r="P39" s="21"/>
      <c r="Q39" s="223"/>
      <c r="R39" s="21"/>
      <c r="S39" s="223"/>
      <c r="T39" s="226"/>
    </row>
    <row r="40" spans="1:20" s="225" customFormat="1" ht="46.8" x14ac:dyDescent="0.3">
      <c r="A40" s="563"/>
      <c r="B40" s="324" t="s">
        <v>360</v>
      </c>
      <c r="D40" s="316" t="s">
        <v>147</v>
      </c>
      <c r="F40" s="285" t="s">
        <v>68</v>
      </c>
      <c r="G40" s="23"/>
      <c r="H40" s="72" t="s">
        <v>361</v>
      </c>
      <c r="I40" s="23"/>
      <c r="J40" s="299"/>
      <c r="K40" s="418"/>
      <c r="L40" s="23"/>
      <c r="M40" s="223"/>
      <c r="N40" s="23"/>
      <c r="O40" s="223"/>
      <c r="P40" s="23"/>
      <c r="Q40" s="223"/>
      <c r="R40" s="23"/>
      <c r="S40" s="223"/>
      <c r="T40" s="23"/>
    </row>
    <row r="41" spans="1:20" s="225" customFormat="1" ht="68.400000000000006" customHeight="1" x14ac:dyDescent="0.3">
      <c r="A41" s="563"/>
      <c r="B41" s="17"/>
      <c r="D41" s="316" t="s">
        <v>147</v>
      </c>
      <c r="F41" s="285" t="s">
        <v>76</v>
      </c>
      <c r="G41" s="226"/>
      <c r="H41" s="72" t="s">
        <v>329</v>
      </c>
      <c r="I41" s="226"/>
      <c r="J41" s="317"/>
      <c r="K41" s="455"/>
      <c r="L41" s="226"/>
      <c r="M41" s="322"/>
      <c r="N41" s="21"/>
      <c r="O41" s="223"/>
      <c r="P41" s="21"/>
      <c r="Q41" s="223"/>
      <c r="R41" s="21"/>
      <c r="S41" s="223"/>
      <c r="T41" s="226"/>
    </row>
    <row r="42" spans="1:20" s="225" customFormat="1" ht="68.400000000000006" customHeight="1" x14ac:dyDescent="0.3">
      <c r="A42" s="563"/>
      <c r="B42" s="17"/>
      <c r="D42" s="316" t="s">
        <v>147</v>
      </c>
      <c r="F42" s="285" t="s">
        <v>74</v>
      </c>
      <c r="G42" s="226"/>
      <c r="H42" s="72" t="s">
        <v>326</v>
      </c>
      <c r="I42" s="226"/>
      <c r="J42" s="317"/>
      <c r="K42" s="417"/>
      <c r="L42" s="226"/>
      <c r="M42" s="322"/>
      <c r="N42" s="21"/>
      <c r="O42" s="223"/>
      <c r="P42" s="21"/>
      <c r="Q42" s="223"/>
      <c r="R42" s="21"/>
      <c r="S42" s="223"/>
      <c r="T42" s="226"/>
    </row>
    <row r="43" spans="1:20" s="225" customFormat="1" ht="46.8" x14ac:dyDescent="0.3">
      <c r="A43" s="563"/>
      <c r="B43" s="324" t="s">
        <v>362</v>
      </c>
      <c r="D43" s="316" t="s">
        <v>147</v>
      </c>
      <c r="F43" s="285" t="s">
        <v>68</v>
      </c>
      <c r="G43" s="23"/>
      <c r="H43" s="72" t="s">
        <v>363</v>
      </c>
      <c r="I43" s="23"/>
      <c r="J43" s="299"/>
      <c r="K43" s="418"/>
      <c r="L43" s="23"/>
      <c r="M43" s="223"/>
      <c r="N43" s="23"/>
      <c r="O43" s="223"/>
      <c r="P43" s="23"/>
      <c r="Q43" s="223"/>
      <c r="R43" s="23"/>
      <c r="S43" s="223"/>
      <c r="T43" s="23"/>
    </row>
    <row r="44" spans="1:20" s="225" customFormat="1" ht="68.400000000000006" customHeight="1" x14ac:dyDescent="0.3">
      <c r="A44" s="563"/>
      <c r="B44" s="17"/>
      <c r="D44" s="316" t="s">
        <v>147</v>
      </c>
      <c r="F44" s="285" t="s">
        <v>76</v>
      </c>
      <c r="G44" s="226"/>
      <c r="H44" s="72" t="s">
        <v>325</v>
      </c>
      <c r="I44" s="226"/>
      <c r="J44" s="317"/>
      <c r="K44" s="455"/>
      <c r="L44" s="226"/>
      <c r="M44" s="322"/>
      <c r="N44" s="21"/>
      <c r="O44" s="223"/>
      <c r="P44" s="21"/>
      <c r="Q44" s="223"/>
      <c r="R44" s="21"/>
      <c r="S44" s="223"/>
      <c r="T44" s="226"/>
    </row>
    <row r="45" spans="1:20" s="225" customFormat="1" ht="68.400000000000006" customHeight="1" x14ac:dyDescent="0.3">
      <c r="A45" s="563"/>
      <c r="B45" s="17"/>
      <c r="D45" s="316" t="s">
        <v>147</v>
      </c>
      <c r="F45" s="285" t="s">
        <v>74</v>
      </c>
      <c r="G45" s="226"/>
      <c r="H45" s="72" t="s">
        <v>326</v>
      </c>
      <c r="I45" s="226"/>
      <c r="J45" s="317"/>
      <c r="K45" s="417"/>
      <c r="L45" s="226"/>
      <c r="M45" s="322"/>
      <c r="N45" s="21"/>
      <c r="O45" s="223"/>
      <c r="P45" s="21"/>
      <c r="Q45" s="223"/>
      <c r="R45" s="21"/>
      <c r="S45" s="223"/>
      <c r="T45" s="226"/>
    </row>
    <row r="46" spans="1:20" s="225" customFormat="1" ht="68.400000000000006" customHeight="1" x14ac:dyDescent="0.3">
      <c r="A46" s="563"/>
      <c r="B46" s="17"/>
      <c r="D46" s="316" t="s">
        <v>147</v>
      </c>
      <c r="F46" s="285" t="s">
        <v>1251</v>
      </c>
      <c r="G46" s="226"/>
      <c r="H46" s="72" t="s">
        <v>1252</v>
      </c>
      <c r="I46" s="226"/>
      <c r="J46" s="453"/>
      <c r="K46" s="417"/>
      <c r="L46" s="226"/>
      <c r="M46" s="322"/>
      <c r="N46" s="21"/>
      <c r="O46" s="223"/>
      <c r="P46" s="21"/>
      <c r="Q46" s="223"/>
      <c r="R46" s="21"/>
      <c r="S46" s="223"/>
      <c r="T46" s="226"/>
    </row>
    <row r="47" spans="1:20" s="225" customFormat="1" ht="46.8" x14ac:dyDescent="0.3">
      <c r="A47" s="563"/>
      <c r="B47" s="324" t="s">
        <v>364</v>
      </c>
      <c r="D47" s="316" t="s">
        <v>147</v>
      </c>
      <c r="F47" s="285" t="s">
        <v>68</v>
      </c>
      <c r="G47" s="23"/>
      <c r="H47" s="72" t="s">
        <v>361</v>
      </c>
      <c r="I47" s="23"/>
      <c r="J47" s="299"/>
      <c r="K47" s="418"/>
      <c r="L47" s="23"/>
      <c r="M47" s="223"/>
      <c r="N47" s="23"/>
      <c r="O47" s="223"/>
      <c r="P47" s="23"/>
      <c r="Q47" s="223"/>
      <c r="R47" s="23"/>
      <c r="S47" s="223"/>
      <c r="T47" s="23"/>
    </row>
    <row r="48" spans="1:20" s="225" customFormat="1" ht="68.400000000000006" customHeight="1" x14ac:dyDescent="0.3">
      <c r="A48" s="563"/>
      <c r="B48" s="17"/>
      <c r="D48" s="316" t="s">
        <v>147</v>
      </c>
      <c r="F48" s="285" t="s">
        <v>76</v>
      </c>
      <c r="G48" s="226"/>
      <c r="H48" s="72" t="s">
        <v>329</v>
      </c>
      <c r="I48" s="226"/>
      <c r="J48" s="317"/>
      <c r="K48" s="417"/>
      <c r="L48" s="226"/>
      <c r="M48" s="322"/>
      <c r="N48" s="21"/>
      <c r="O48" s="223"/>
      <c r="P48" s="21"/>
      <c r="Q48" s="223"/>
      <c r="R48" s="21"/>
      <c r="S48" s="223"/>
      <c r="T48" s="226"/>
    </row>
    <row r="49" spans="1:20" s="225" customFormat="1" ht="68.400000000000006" customHeight="1" x14ac:dyDescent="0.3">
      <c r="A49" s="563"/>
      <c r="B49" s="17"/>
      <c r="D49" s="316" t="s">
        <v>147</v>
      </c>
      <c r="F49" s="285" t="s">
        <v>74</v>
      </c>
      <c r="G49" s="226"/>
      <c r="H49" s="72" t="s">
        <v>365</v>
      </c>
      <c r="I49" s="226"/>
      <c r="J49" s="317"/>
      <c r="K49" s="417"/>
      <c r="L49" s="226"/>
      <c r="M49" s="322"/>
      <c r="N49" s="21"/>
      <c r="O49" s="223"/>
      <c r="P49" s="21"/>
      <c r="Q49" s="223"/>
      <c r="R49" s="21"/>
      <c r="S49" s="223"/>
      <c r="T49" s="226"/>
    </row>
    <row r="50" spans="1:20" s="225" customFormat="1" ht="46.8" x14ac:dyDescent="0.3">
      <c r="A50" s="562" t="s">
        <v>366</v>
      </c>
      <c r="B50" s="324" t="s">
        <v>367</v>
      </c>
      <c r="D50" s="316" t="s">
        <v>147</v>
      </c>
      <c r="F50" s="285" t="s">
        <v>68</v>
      </c>
      <c r="G50" s="23"/>
      <c r="H50" s="72" t="s">
        <v>368</v>
      </c>
      <c r="I50" s="23"/>
      <c r="J50" s="299"/>
      <c r="K50" s="418"/>
      <c r="L50" s="23"/>
      <c r="M50" s="223"/>
      <c r="N50" s="23"/>
      <c r="O50" s="223"/>
      <c r="P50" s="23"/>
      <c r="Q50" s="223"/>
      <c r="R50" s="23"/>
      <c r="S50" s="223"/>
      <c r="T50" s="23"/>
    </row>
    <row r="51" spans="1:20" s="225" customFormat="1" ht="68.400000000000006" customHeight="1" x14ac:dyDescent="0.3">
      <c r="A51" s="563"/>
      <c r="B51" s="17"/>
      <c r="D51" s="316" t="s">
        <v>147</v>
      </c>
      <c r="F51" s="285" t="s">
        <v>76</v>
      </c>
      <c r="G51" s="226"/>
      <c r="H51" s="72" t="s">
        <v>329</v>
      </c>
      <c r="I51" s="226"/>
      <c r="J51" s="317"/>
      <c r="K51" s="423"/>
      <c r="L51" s="226"/>
      <c r="M51" s="322"/>
      <c r="N51" s="21"/>
      <c r="O51" s="223"/>
      <c r="P51" s="21"/>
      <c r="Q51" s="223"/>
      <c r="R51" s="21"/>
      <c r="S51" s="223"/>
      <c r="T51" s="226"/>
    </row>
    <row r="52" spans="1:20" s="225" customFormat="1" ht="68.400000000000006" customHeight="1" x14ac:dyDescent="0.3">
      <c r="A52" s="563"/>
      <c r="B52" s="17"/>
      <c r="D52" s="316" t="s">
        <v>147</v>
      </c>
      <c r="F52" s="285" t="s">
        <v>74</v>
      </c>
      <c r="G52" s="226"/>
      <c r="H52" s="72" t="s">
        <v>369</v>
      </c>
      <c r="I52" s="226"/>
      <c r="J52" s="317"/>
      <c r="K52" s="417"/>
      <c r="L52" s="226"/>
      <c r="M52" s="322"/>
      <c r="N52" s="21"/>
      <c r="O52" s="223"/>
      <c r="P52" s="21"/>
      <c r="Q52" s="223"/>
      <c r="R52" s="21"/>
      <c r="S52" s="223"/>
      <c r="T52" s="226"/>
    </row>
    <row r="53" spans="1:20" s="225" customFormat="1" ht="46.8" x14ac:dyDescent="0.3">
      <c r="A53" s="563"/>
      <c r="B53" s="324" t="s">
        <v>370</v>
      </c>
      <c r="D53" s="316" t="s">
        <v>147</v>
      </c>
      <c r="F53" s="285" t="s">
        <v>68</v>
      </c>
      <c r="G53" s="23"/>
      <c r="H53" s="72" t="s">
        <v>368</v>
      </c>
      <c r="I53" s="23"/>
      <c r="J53" s="299"/>
      <c r="K53" s="418"/>
      <c r="L53" s="23"/>
      <c r="M53" s="223"/>
      <c r="N53" s="23"/>
      <c r="O53" s="223"/>
      <c r="P53" s="23"/>
      <c r="Q53" s="223"/>
      <c r="R53" s="23"/>
      <c r="S53" s="223"/>
      <c r="T53" s="23"/>
    </row>
    <row r="54" spans="1:20" s="225" customFormat="1" ht="68.400000000000006" customHeight="1" x14ac:dyDescent="0.3">
      <c r="A54" s="563"/>
      <c r="B54" s="17"/>
      <c r="D54" s="316" t="s">
        <v>147</v>
      </c>
      <c r="F54" s="285" t="s">
        <v>76</v>
      </c>
      <c r="G54" s="226"/>
      <c r="H54" s="72" t="s">
        <v>329</v>
      </c>
      <c r="I54" s="226"/>
      <c r="J54" s="317"/>
      <c r="K54" s="423"/>
      <c r="L54" s="226"/>
      <c r="M54" s="322"/>
      <c r="N54" s="21"/>
      <c r="O54" s="223"/>
      <c r="P54" s="21"/>
      <c r="Q54" s="223"/>
      <c r="R54" s="21"/>
      <c r="S54" s="223"/>
      <c r="T54" s="226"/>
    </row>
    <row r="55" spans="1:20" s="225" customFormat="1" ht="68.400000000000006" customHeight="1" x14ac:dyDescent="0.3">
      <c r="A55" s="563"/>
      <c r="B55" s="17"/>
      <c r="D55" s="316" t="s">
        <v>147</v>
      </c>
      <c r="F55" s="285" t="s">
        <v>74</v>
      </c>
      <c r="G55" s="226"/>
      <c r="H55" s="72" t="s">
        <v>369</v>
      </c>
      <c r="I55" s="226"/>
      <c r="J55" s="317"/>
      <c r="K55" s="417"/>
      <c r="L55" s="226"/>
      <c r="M55" s="322"/>
      <c r="N55" s="21"/>
      <c r="O55" s="223"/>
      <c r="P55" s="21"/>
      <c r="Q55" s="223"/>
      <c r="R55" s="21"/>
      <c r="S55" s="223"/>
      <c r="T55" s="226"/>
    </row>
    <row r="56" spans="1:20" s="225" customFormat="1" ht="46.8" x14ac:dyDescent="0.3">
      <c r="A56" s="325" t="s">
        <v>371</v>
      </c>
      <c r="B56" s="324" t="s">
        <v>372</v>
      </c>
      <c r="D56" s="316" t="s">
        <v>147</v>
      </c>
      <c r="F56" s="285" t="s">
        <v>76</v>
      </c>
      <c r="G56" s="226"/>
      <c r="H56" s="72" t="s">
        <v>373</v>
      </c>
      <c r="I56" s="23"/>
      <c r="J56" s="300"/>
      <c r="K56" s="423"/>
      <c r="L56" s="23"/>
      <c r="M56" s="223"/>
      <c r="N56" s="23"/>
      <c r="O56" s="223"/>
      <c r="P56" s="23"/>
      <c r="Q56" s="223"/>
      <c r="R56" s="23"/>
      <c r="S56" s="223"/>
      <c r="T56" s="23"/>
    </row>
    <row r="57" spans="1:20" s="8" customFormat="1" x14ac:dyDescent="0.3">
      <c r="A57" s="43"/>
      <c r="K57" s="415"/>
    </row>
  </sheetData>
  <mergeCells count="5">
    <mergeCell ref="A31:A36"/>
    <mergeCell ref="A37:A49"/>
    <mergeCell ref="A50:A55"/>
    <mergeCell ref="A9:A12"/>
    <mergeCell ref="A13:A30"/>
  </mergeCells>
  <hyperlinks>
    <hyperlink ref="F9" r:id="rId1"/>
    <hyperlink ref="F14" r:id="rId2"/>
    <hyperlink ref="F23" r:id="rId3"/>
    <hyperlink ref="F12" r:id="rId4"/>
    <hyperlink ref="F15" r:id="rId5"/>
    <hyperlink ref="F18" r:id="rId6"/>
    <hyperlink ref="F21" r:id="rId7"/>
    <hyperlink ref="F24" r:id="rId8"/>
    <hyperlink ref="F27" r:id="rId9"/>
    <hyperlink ref="F30" r:id="rId10"/>
    <hyperlink ref="F39" r:id="rId11"/>
    <hyperlink ref="F42" r:id="rId12"/>
    <hyperlink ref="F45" r:id="rId13"/>
    <hyperlink ref="F49" r:id="rId14"/>
    <hyperlink ref="F52" r:id="rId15"/>
    <hyperlink ref="F55" r:id="rId16"/>
    <hyperlink ref="F11" r:id="rId17"/>
    <hyperlink ref="F46" r:id="rId18" location="participation"/>
    <hyperlink ref="F38" r:id="rId19"/>
    <hyperlink ref="F41" r:id="rId20"/>
  </hyperlinks>
  <pageMargins left="0.23622047244094491" right="0.23622047244094491" top="0.74803149606299213" bottom="0.74803149606299213" header="0.31496062992125984" footer="0.31496062992125984"/>
  <pageSetup paperSize="8" scale="79" fitToHeight="2" orientation="landscape"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A516"/>
  </sheetPr>
  <dimension ref="A1:T10"/>
  <sheetViews>
    <sheetView topLeftCell="C4" zoomScaleNormal="100" workbookViewId="0">
      <selection activeCell="F10" sqref="F10"/>
    </sheetView>
  </sheetViews>
  <sheetFormatPr baseColWidth="10" defaultColWidth="10.5" defaultRowHeight="16.2" x14ac:dyDescent="0.35"/>
  <cols>
    <col min="1" max="1" width="18.3984375" style="221" customWidth="1"/>
    <col min="2" max="2" width="37.5" style="221" customWidth="1"/>
    <col min="3" max="3" width="3" style="221" customWidth="1"/>
    <col min="4" max="4" width="28.5" style="221" customWidth="1"/>
    <col min="5" max="5" width="3" style="221" customWidth="1"/>
    <col min="6" max="6" width="34.69921875" style="221" customWidth="1"/>
    <col min="7" max="7" width="3" style="221" customWidth="1"/>
    <col min="8" max="8" width="28.5" style="221" customWidth="1"/>
    <col min="9" max="9" width="3" style="221" customWidth="1"/>
    <col min="10" max="10" width="39.5" style="221" customWidth="1"/>
    <col min="11" max="11" width="39.5" style="422" customWidth="1"/>
    <col min="12" max="12" width="3" style="221" customWidth="1"/>
    <col min="13" max="13" width="39.5" style="221" customWidth="1"/>
    <col min="14" max="14" width="3" style="221" customWidth="1"/>
    <col min="15" max="15" width="39.5" style="221" customWidth="1"/>
    <col min="16" max="16" width="3" style="221" customWidth="1"/>
    <col min="17" max="17" width="39.5" style="221" customWidth="1"/>
    <col min="18" max="18" width="3" style="221" customWidth="1"/>
    <col min="19" max="19" width="39.5" style="221" customWidth="1"/>
    <col min="20" max="20" width="3" style="221" customWidth="1"/>
    <col min="21" max="16384" width="10.5" style="221"/>
  </cols>
  <sheetData>
    <row r="1" spans="1:20" ht="24.6" x14ac:dyDescent="0.4">
      <c r="A1" s="213" t="s">
        <v>374</v>
      </c>
    </row>
    <row r="3" spans="1:20" s="18" customFormat="1" ht="105" x14ac:dyDescent="0.3">
      <c r="A3" s="25" t="s">
        <v>375</v>
      </c>
      <c r="B3" s="197" t="s">
        <v>376</v>
      </c>
      <c r="D3" s="241" t="s">
        <v>175</v>
      </c>
      <c r="E3" s="19"/>
      <c r="F3" s="20"/>
      <c r="G3" s="19"/>
      <c r="H3" s="20"/>
      <c r="I3" s="19"/>
      <c r="J3" s="233"/>
      <c r="K3" s="424"/>
      <c r="M3" s="234"/>
      <c r="O3" s="234"/>
      <c r="Q3" s="234"/>
      <c r="S3" s="234"/>
    </row>
    <row r="4" spans="1:20" s="2" customFormat="1" ht="18.600000000000001" x14ac:dyDescent="0.3">
      <c r="B4" s="3"/>
      <c r="D4" s="3"/>
      <c r="F4" s="3"/>
      <c r="H4" s="3"/>
      <c r="J4" s="4"/>
      <c r="K4" s="425"/>
      <c r="M4" s="4"/>
      <c r="O4" s="4"/>
      <c r="Q4" s="4"/>
      <c r="S4" s="4"/>
    </row>
    <row r="5" spans="1:20" s="122" customFormat="1" ht="97.2" x14ac:dyDescent="0.3">
      <c r="A5" s="273"/>
      <c r="B5" s="274" t="s">
        <v>134</v>
      </c>
      <c r="C5" s="275"/>
      <c r="D5" s="265" t="s">
        <v>135</v>
      </c>
      <c r="E5" s="266"/>
      <c r="F5" s="265" t="s">
        <v>136</v>
      </c>
      <c r="G5" s="266"/>
      <c r="H5" s="265" t="s">
        <v>137</v>
      </c>
      <c r="I5" s="264"/>
      <c r="J5" s="267" t="s">
        <v>138</v>
      </c>
      <c r="K5" s="396" t="s">
        <v>139</v>
      </c>
      <c r="L5" s="276"/>
      <c r="M5" s="277" t="s">
        <v>140</v>
      </c>
      <c r="N5" s="276"/>
      <c r="O5" s="277" t="s">
        <v>141</v>
      </c>
      <c r="P5" s="276"/>
      <c r="Q5" s="277" t="s">
        <v>142</v>
      </c>
      <c r="R5" s="276"/>
      <c r="S5" s="277" t="s">
        <v>143</v>
      </c>
      <c r="T5" s="276"/>
    </row>
    <row r="6" spans="1:20" s="2" customFormat="1" ht="18.600000000000001" x14ac:dyDescent="0.3">
      <c r="B6" s="3"/>
      <c r="D6" s="3"/>
      <c r="F6" s="3"/>
      <c r="H6" s="3"/>
      <c r="J6" s="4"/>
      <c r="K6" s="425"/>
      <c r="M6" s="4"/>
      <c r="O6" s="4"/>
      <c r="Q6" s="4"/>
      <c r="S6" s="4"/>
    </row>
    <row r="7" spans="1:20" s="239" customFormat="1" ht="31.2" x14ac:dyDescent="0.3">
      <c r="A7" s="235"/>
      <c r="B7" s="272" t="s">
        <v>377</v>
      </c>
      <c r="C7" s="236"/>
      <c r="D7" s="72" t="s">
        <v>147</v>
      </c>
      <c r="E7" s="236"/>
      <c r="F7" s="285" t="s">
        <v>68</v>
      </c>
      <c r="G7" s="226"/>
      <c r="H7" s="72" t="s">
        <v>378</v>
      </c>
      <c r="I7" s="237"/>
      <c r="J7" s="314"/>
      <c r="K7" s="426" t="s">
        <v>1152</v>
      </c>
      <c r="L7" s="238"/>
      <c r="M7" s="234"/>
      <c r="N7" s="238"/>
      <c r="O7" s="234"/>
      <c r="P7" s="238"/>
      <c r="Q7" s="234"/>
      <c r="R7" s="238"/>
      <c r="S7" s="234"/>
      <c r="T7" s="238"/>
    </row>
    <row r="8" spans="1:20" s="239" customFormat="1" ht="31.2" x14ac:dyDescent="0.3">
      <c r="A8" s="326"/>
      <c r="B8" s="327"/>
      <c r="C8" s="328"/>
      <c r="D8" s="72" t="s">
        <v>147</v>
      </c>
      <c r="E8" s="328"/>
      <c r="F8" s="285" t="s">
        <v>74</v>
      </c>
      <c r="G8" s="329"/>
      <c r="H8" s="72" t="s">
        <v>379</v>
      </c>
      <c r="I8" s="329"/>
      <c r="J8" s="330"/>
      <c r="K8" s="426"/>
      <c r="L8" s="238"/>
      <c r="M8" s="234"/>
      <c r="N8" s="238"/>
      <c r="O8" s="234"/>
      <c r="P8" s="238"/>
      <c r="Q8" s="234"/>
      <c r="R8" s="238"/>
      <c r="S8" s="234"/>
      <c r="T8" s="238"/>
    </row>
    <row r="9" spans="1:20" s="239" customFormat="1" ht="31.2" x14ac:dyDescent="0.3">
      <c r="A9" s="224"/>
      <c r="B9" s="271" t="s">
        <v>380</v>
      </c>
      <c r="C9" s="225"/>
      <c r="D9" s="72" t="s">
        <v>147</v>
      </c>
      <c r="E9" s="225"/>
      <c r="F9" s="285" t="s">
        <v>68</v>
      </c>
      <c r="G9" s="226"/>
      <c r="H9" s="72" t="s">
        <v>381</v>
      </c>
      <c r="I9" s="240"/>
      <c r="J9" s="330"/>
      <c r="K9" s="426"/>
      <c r="L9" s="2"/>
      <c r="M9" s="234"/>
      <c r="N9" s="2"/>
      <c r="O9" s="234"/>
      <c r="P9" s="2"/>
      <c r="Q9" s="234"/>
      <c r="R9" s="2"/>
      <c r="S9" s="234"/>
      <c r="T9" s="2"/>
    </row>
    <row r="10" spans="1:20" s="239" customFormat="1" ht="31.2" x14ac:dyDescent="0.3">
      <c r="A10" s="224"/>
      <c r="B10" s="271" t="s">
        <v>382</v>
      </c>
      <c r="C10" s="225"/>
      <c r="D10" s="331" t="s">
        <v>147</v>
      </c>
      <c r="E10" s="225"/>
      <c r="F10" s="285" t="s">
        <v>68</v>
      </c>
      <c r="G10" s="226"/>
      <c r="H10" s="72" t="s">
        <v>383</v>
      </c>
      <c r="I10" s="240"/>
      <c r="J10" s="330"/>
      <c r="K10" s="426"/>
      <c r="L10" s="18"/>
      <c r="M10" s="234"/>
      <c r="N10" s="18"/>
      <c r="O10" s="234"/>
      <c r="P10" s="18"/>
      <c r="Q10" s="234"/>
      <c r="R10" s="18"/>
      <c r="S10" s="234"/>
      <c r="T10" s="18"/>
    </row>
  </sheetData>
  <dataValidations count="1">
    <dataValidation type="whole" showInputMessage="1" showErrorMessage="1" sqref="H5 A5:F5 E7:E10 A7:C10">
      <formula1>999999</formula1>
      <formula2>99999999</formula2>
    </dataValidation>
  </dataValidations>
  <hyperlinks>
    <hyperlink ref="F7" r:id="rId1"/>
    <hyperlink ref="F8" r:id="rId2"/>
    <hyperlink ref="F9" r:id="rId3"/>
    <hyperlink ref="F10" r:id="rId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12" ma:contentTypeDescription="Create a new document." ma:contentTypeScope="" ma:versionID="3e01e4ab9f034d7788a18a34af39c862">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0819f96d04b1e54a0b7c9139055180cd"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19F17E-4F5A-450D-B771-D83C95A89723}">
  <ds:schemaRefs>
    <ds:schemaRef ds:uri="http://schemas.microsoft.com/office/2006/documentManagement/types"/>
    <ds:schemaRef ds:uri="http://schemas.microsoft.com/office/infopath/2007/PartnerControls"/>
    <ds:schemaRef ds:uri="0c958bcd-fe3d-4310-8463-0016d19558cc"/>
    <ds:schemaRef ds:uri="http://schemas.microsoft.com/office/2006/metadata/properties"/>
    <ds:schemaRef ds:uri="http://purl.org/dc/terms/"/>
    <ds:schemaRef ds:uri="http://schemas.openxmlformats.org/package/2006/metadata/core-properties"/>
    <ds:schemaRef ds:uri="36538d5f-f7e1-46e7-b8e6-8d0f62ce9765"/>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F648FA96-26EB-405F-B19F-A42685FB7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58bcd-fe3d-4310-8463-0016d19558cc"/>
    <ds:schemaRef ds:uri="36538d5f-f7e1-46e7-b8e6-8d0f62ce9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BC6C0-7B6D-4886-820A-3A51F212CF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30</vt:i4>
      </vt:variant>
      <vt:variant>
        <vt:lpstr>Plages nommées</vt:lpstr>
      </vt:variant>
      <vt:variant>
        <vt:i4>15</vt:i4>
      </vt:variant>
    </vt:vector>
  </HeadingPairs>
  <TitlesOfParts>
    <vt:vector size="45" baseType="lpstr">
      <vt:lpstr>Introduction</vt:lpstr>
      <vt:lpstr>À propos de</vt:lpstr>
      <vt:lpstr>2.1</vt:lpstr>
      <vt:lpstr>2.2</vt:lpstr>
      <vt:lpstr>2.3</vt:lpstr>
      <vt:lpstr>2.4</vt:lpstr>
      <vt:lpstr>2.5</vt:lpstr>
      <vt:lpstr>2.6</vt:lpstr>
      <vt:lpstr>3.1</vt:lpstr>
      <vt:lpstr>3.2</vt:lpstr>
      <vt:lpstr>3.3</vt:lpstr>
      <vt:lpstr>4.1</vt:lpstr>
      <vt:lpstr>4.1 – Entités déclarantes</vt:lpstr>
      <vt:lpstr>4.1 - Gouvernement</vt:lpstr>
      <vt:lpstr>#4.1 – Entreprise</vt:lpstr>
      <vt:lpstr>4.2</vt:lpstr>
      <vt:lpstr>4.3</vt:lpstr>
      <vt:lpstr>4.4</vt:lpstr>
      <vt:lpstr>4.5</vt:lpstr>
      <vt:lpstr>4.6</vt:lpstr>
      <vt:lpstr>4.7</vt:lpstr>
      <vt:lpstr>4.8</vt:lpstr>
      <vt:lpstr>4.9</vt:lpstr>
      <vt:lpstr>5.1</vt:lpstr>
      <vt:lpstr>5.2</vt:lpstr>
      <vt:lpstr>5.3</vt:lpstr>
      <vt:lpstr>6.1</vt:lpstr>
      <vt:lpstr>6.2</vt:lpstr>
      <vt:lpstr>6.3</vt:lpstr>
      <vt:lpstr>6.4</vt:lpstr>
      <vt:lpstr>'2.1'!Zone_d_impression</vt:lpstr>
      <vt:lpstr>'2.2'!Zone_d_impression</vt:lpstr>
      <vt:lpstr>'2.3'!Zone_d_impression</vt:lpstr>
      <vt:lpstr>'2.4'!Zone_d_impression</vt:lpstr>
      <vt:lpstr>'2.5'!Zone_d_impression</vt:lpstr>
      <vt:lpstr>'2.6'!Zone_d_impression</vt:lpstr>
      <vt:lpstr>'3.2'!Zone_d_impression</vt:lpstr>
      <vt:lpstr>'3.3'!Zone_d_impression</vt:lpstr>
      <vt:lpstr>'4.1'!Zone_d_impression</vt:lpstr>
      <vt:lpstr>'4.2'!Zone_d_impression</vt:lpstr>
      <vt:lpstr>'4.4'!Zone_d_impression</vt:lpstr>
      <vt:lpstr>'4.5'!Zone_d_impression</vt:lpstr>
      <vt:lpstr>'4.6'!Zone_d_impression</vt:lpstr>
      <vt:lpstr>'À propos de'!Zone_d_impression</vt:lpstr>
      <vt:lpstr>Introduction!Zone_d_impression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Franck Nzira</cp:lastModifiedBy>
  <cp:revision/>
  <dcterms:created xsi:type="dcterms:W3CDTF">2020-07-14T03:16:31Z</dcterms:created>
  <dcterms:modified xsi:type="dcterms:W3CDTF">2021-12-31T15:35:43Z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0x010100AF08D2786879A84C98C986A1D2FE2AC0</vt:lpwstr>
  </property>
  <property fmtid="{D5CDD505-2E9C-101B-9397-08002B2CF9AE}" pid="3" name="Order">
    <vt:r8>280000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